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部门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预算支出预算表 " sheetId="11" r:id="rId11"/>
    <sheet name="4-1政府性基金预算“三公”经费支出预算表" sheetId="12" r:id="rId12"/>
    <sheet name="5国有资本经营预算支出预算表" sheetId="13" r:id="rId13"/>
    <sheet name="6-1（2026年人大支出）部门预算项目支出绩效目标表" sheetId="14" r:id="rId14"/>
    <sheet name="6-2（乡村治理补助）部门预算项目支出绩效目标表" sheetId="15" r:id="rId15"/>
    <sheet name="6-3（少数民族工作经费）部门预算项目支出绩效目标表" sheetId="16" r:id="rId16"/>
    <sheet name="6-4（驻村干部工作经费）部门预算项目支出绩效目标表" sheetId="17" r:id="rId17"/>
    <sheet name="6-5（特困人员补助）部门预算项目支出绩效目标表" sheetId="18" r:id="rId18"/>
    <sheet name="6-6（2025年基本公共卫生服务）部门预算项目支出绩效目标表" sheetId="19" r:id="rId19"/>
    <sheet name="6-7（森林防火专项经费）部门预算项目支出绩效目标表" sheetId="20" r:id="rId20"/>
    <sheet name="6-8（村级公共服务经费）部门预算项目支出绩效目标表" sheetId="21" r:id="rId21"/>
    <sheet name="6-9（省级村级公共服务经费）部门预算项目支出绩效目标表" sheetId="23" r:id="rId22"/>
    <sheet name="6-10（集镇环卫专项经费）部门预算项目支出绩效目标表" sheetId="24" r:id="rId23"/>
    <sheet name="6-11（防洪治理占地补偿）部门预算项目支出绩效目标表" sheetId="25" r:id="rId24"/>
    <sheet name="6-12（换届选举专项经费）部门预算项目支出绩效目标表" sheetId="26" r:id="rId25"/>
    <sheet name="7部门整体支出绩效目标表" sheetId="2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<sst xmlns="http://schemas.openxmlformats.org/spreadsheetml/2006/main" count="1527" uniqueCount="500">
  <si>
    <t>盐边县惠民镇人民政府</t>
  </si>
  <si>
    <t>2026年部门预算</t>
  </si>
  <si>
    <t>2026年5月12日</t>
  </si>
  <si>
    <t xml:space="preserve">
表1</t>
  </si>
  <si>
    <t xml:space="preserve"> </t>
  </si>
  <si>
    <t>部门收支总表</t>
  </si>
  <si>
    <t>部门：盐边县惠民镇人民政府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</si>
  <si>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</si>
  <si>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</si>
  <si>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</si>
  <si>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</si>
  <si>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</si>
  <si>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</si>
  <si>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</si>
  <si>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</si>
  <si>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</si>
  <si>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</si>
  <si>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</si>
  <si>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</si>
  <si>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</si>
  <si>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</si>
  <si>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</si>
  <si>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</si>
  <si>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</si>
  <si>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</si>
  <si>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</si>
  <si>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</si>
  <si>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</si>
  <si>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</si>
  <si>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</si>
  <si>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</si>
  <si>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</si>
  <si>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</si>
  <si>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</si>
  <si>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</si>
  <si>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</si>
  <si>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</si>
  <si>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</si>
  <si>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</si>
  <si>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</si>
  <si>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</si>
  <si>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</si>
  <si>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</si>
  <si>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</si>
  <si>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</si>
  <si>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</si>
  <si>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</si>
  <si>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</si>
  <si>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</si>
  <si>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</si>
  <si>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</si>
  <si>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</si>
  <si>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</si>
  <si>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</si>
  <si>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</si>
  <si>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</si>
  <si>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</si>
  <si>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</si>
  <si>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</si>
  <si>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</si>
  <si>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</si>
  <si>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</si>
  <si>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</si>
  <si>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</si>
  <si>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</si>
  <si>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</si>
  <si>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</si>
  <si>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</si>
  <si>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盐边县惠民镇人民政府（部门）</t>
  </si>
  <si>
    <t>812001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</si>
  <si>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</si>
  <si>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</si>
  <si>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</si>
  <si>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</si>
  <si>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</si>
  <si>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</si>
  <si>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</si>
  <si>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</si>
  <si>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盐边县惠民镇人民政府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</si>
  <si>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</si>
  <si>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</si>
  <si>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</si>
  <si>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</si>
  <si>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人大会议</t>
    </r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</si>
  <si>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</si>
  <si>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</si>
  <si>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</si>
  <si>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</si>
  <si>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</si>
  <si>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23</t>
  </si>
  <si>
    <r>
      <rPr>
        <sz val="11"/>
        <color rgb="FF000000"/>
        <rFont val="Dialog.plain"/>
        <charset val="134"/>
      </rPr>
      <t> 民族工作专项</t>
    </r>
  </si>
  <si>
    <t>31</t>
  </si>
  <si>
    <t>207</t>
  </si>
  <si>
    <t>09</t>
  </si>
  <si>
    <r>
      <rPr>
        <sz val="11"/>
        <color rgb="FF000000"/>
        <rFont val="Dialog.plain"/>
        <charset val="134"/>
      </rPr>
      <t> 群众文化</t>
    </r>
  </si>
  <si>
    <t>208</t>
  </si>
  <si>
    <r>
      <rPr>
        <sz val="11"/>
        <color rgb="FF000000"/>
        <rFont val="Dialog.plain"/>
        <charset val="134"/>
      </rPr>
      <t> 社会保险经办机构</t>
    </r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</si>
  <si>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</si>
  <si>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</si>
  <si>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</si>
  <si>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</si>
  <si>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</si>
  <si>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</si>
  <si>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</t>
  </si>
  <si>
    <r>
      <rPr>
        <sz val="11"/>
        <color rgb="FF000000"/>
        <rFont val="Dialog.plain"/>
        <charset val="134"/>
      </rPr>
      <t> 农村特困人员救助供养支出</t>
    </r>
  </si>
  <si>
    <t>210</t>
  </si>
  <si>
    <r>
      <rPr>
        <sz val="11"/>
        <color rgb="FF000000"/>
        <rFont val="Dialog.plain"/>
        <charset val="134"/>
      </rPr>
      <t> 其他公共卫生支出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</si>
  <si>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</si>
  <si>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</si>
  <si>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</si>
  <si>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</si>
  <si>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</si>
  <si>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 xml:space="preserve"> 行政运行</t>
  </si>
  <si>
    <t>812002</t>
  </si>
  <si>
    <t xml:space="preserve"> 城乡社区环境卫生</t>
  </si>
  <si>
    <t>08</t>
  </si>
  <si>
    <t xml:space="preserve"> 国有土地使用权出让收入安排的支出</t>
  </si>
  <si>
    <t>213</t>
  </si>
  <si>
    <r>
      <rPr>
        <sz val="11"/>
        <color rgb="FF000000"/>
        <rFont val="Dialog.plain"/>
        <charset val="134"/>
      </rPr>
      <t> 其他农业农村支出</t>
    </r>
  </si>
  <si>
    <t xml:space="preserve"> 林业草原防灾减灾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</si>
  <si>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</si>
  <si>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</si>
  <si>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</si>
  <si>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</si>
  <si>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</si>
  <si>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</si>
  <si>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</si>
  <si>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</si>
  <si>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</si>
  <si>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</si>
  <si>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</si>
  <si>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</si>
  <si>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</si>
  <si>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</si>
  <si>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</si>
  <si>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</si>
  <si>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</si>
  <si>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</si>
  <si>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</si>
  <si>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</si>
  <si>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</si>
  <si>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</si>
  <si>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</si>
  <si>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</si>
  <si>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</si>
  <si>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</si>
  <si>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</si>
  <si>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</si>
  <si>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</si>
  <si>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</si>
  <si>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</si>
  <si>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</si>
  <si>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</si>
  <si>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</si>
  <si>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</si>
  <si>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</si>
  <si>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</si>
  <si>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</si>
  <si>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</si>
  <si>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</si>
  <si>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</si>
  <si>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</si>
  <si>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</si>
  <si>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</si>
  <si>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</si>
  <si>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</si>
  <si>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</si>
  <si>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</si>
  <si>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</si>
  <si>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</si>
  <si>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</si>
  <si>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</si>
  <si>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</si>
  <si>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</si>
  <si>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</si>
  <si>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盐边县惠民镇人民政府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</si>
  <si>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</si>
  <si>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</si>
  <si>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</si>
  <si>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</si>
  <si>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</si>
  <si>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</si>
  <si>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</si>
  <si>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</si>
  <si>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</si>
  <si>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</si>
  <si>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</si>
  <si>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</si>
  <si>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</si>
  <si>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</si>
  <si>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</si>
  <si>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</si>
  <si>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</si>
  <si>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</si>
  <si>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</si>
  <si>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</si>
  <si>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</si>
  <si>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</si>
  <si>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</si>
  <si>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</si>
  <si>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</si>
  <si>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</si>
  <si>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</si>
  <si>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</si>
  <si>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</si>
  <si>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</si>
  <si>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</si>
  <si>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</si>
  <si>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</si>
  <si>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</si>
  <si>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</si>
  <si>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</si>
  <si>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</si>
  <si>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</si>
  <si>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</si>
  <si>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</si>
  <si>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</si>
  <si>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</si>
  <si>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</si>
  <si>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</si>
  <si>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</si>
  <si>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</si>
  <si>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</si>
  <si>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</si>
  <si>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</si>
  <si>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</si>
  <si>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t xml:space="preserve"> 税金及附加费用</t>
  </si>
  <si>
    <t xml:space="preserve"> 其他商品和服务支出</t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</si>
  <si>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</si>
  <si>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</si>
  <si>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</si>
  <si>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救济费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</si>
  <si>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</si>
  <si>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</si>
  <si>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</si>
  <si>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</si>
  <si>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</si>
  <si>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</si>
  <si>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</si>
  <si>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盐边县惠民镇人民政府 (部门)</t>
    </r>
  </si>
  <si>
    <t>812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</si>
  <si>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</si>
  <si>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</si>
  <si>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</si>
  <si>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</si>
  <si>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</si>
  <si>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</si>
  <si>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</si>
  <si>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</si>
  <si>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</si>
  <si>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</si>
  <si>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</si>
  <si>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</si>
  <si>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</si>
  <si>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</si>
  <si>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</si>
  <si>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</si>
  <si>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</si>
  <si>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</si>
  <si>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</si>
  <si>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</si>
  <si>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</si>
  <si>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</si>
  <si>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</si>
  <si>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</si>
  <si>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</si>
  <si>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</si>
  <si>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</si>
  <si>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</si>
  <si>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</si>
  <si>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</si>
  <si>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</si>
  <si>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</si>
  <si>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</si>
  <si>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</si>
  <si>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</si>
  <si>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</si>
  <si>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</si>
  <si>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</si>
  <si>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</si>
  <si>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</si>
  <si>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</si>
  <si>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</si>
  <si>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</si>
  <si>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</si>
  <si>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</si>
  <si>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</si>
  <si>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</si>
  <si>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</si>
  <si>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</si>
  <si>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</si>
  <si>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</si>
  <si>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</si>
  <si>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</si>
  <si>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</si>
  <si>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税金及附加费用</t>
  </si>
  <si>
    <t>其他商品和服务支出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</si>
  <si>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</si>
  <si>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</si>
  <si>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</si>
  <si>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</si>
  <si>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</si>
  <si>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</si>
  <si>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</si>
  <si>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</si>
  <si>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</si>
  <si>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年乡人大代表活动经费及人代会经费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</si>
  <si>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年乡村治理补助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</si>
  <si>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年少数民族工作经费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</si>
  <si>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年特困人员经费（丧葬费）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</si>
  <si>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年基本公共卫生服务经费</t>
    </r>
  </si>
  <si>
    <r>
      <rPr>
        <sz val="11"/>
        <color rgb="FF000000"/>
        <rFont val="Dialog.plain"/>
        <charset val="134"/>
      </rPr>
      <t xml:space="preserve"> </t>
    </r>
    <r>
      <rPr>
        <sz val="11"/>
        <color rgb="FF000000"/>
        <rFont val="宋体"/>
        <charset val="134"/>
      </rPr>
      <t>根据盐财资预〔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Dialog.plain"/>
        <charset val="134"/>
      </rPr>
      <t>2</t>
    </r>
    <r>
      <rPr>
        <sz val="11"/>
        <color rgb="FF000000"/>
        <rFont val="宋体"/>
        <charset val="134"/>
      </rPr>
      <t>号下达乡（镇）集镇环卫清扫保洁专项经费资金（惠民镇）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</si>
  <si>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年驻村干部工作经费</t>
    </r>
  </si>
  <si>
    <r>
      <rPr>
        <sz val="11"/>
        <color rgb="FF000000"/>
        <rFont val="Dialog.plain"/>
        <charset val="134"/>
      </rPr>
      <t xml:space="preserve"> </t>
    </r>
    <r>
      <rPr>
        <sz val="11"/>
        <color rgb="FF000000"/>
        <rFont val="宋体"/>
        <charset val="134"/>
      </rPr>
      <t>林业草原防灾减灾</t>
    </r>
  </si>
  <si>
    <r>
      <rPr>
        <sz val="11"/>
        <color rgb="FF000000"/>
        <rFont val="Dialog.plain"/>
        <charset val="134"/>
      </rPr>
      <t xml:space="preserve"> </t>
    </r>
    <r>
      <rPr>
        <sz val="11"/>
        <color rgb="FF000000"/>
        <rFont val="宋体"/>
        <charset val="134"/>
      </rPr>
      <t>根据盐财资预〔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Dialog.plain"/>
        <charset val="134"/>
      </rPr>
      <t>2</t>
    </r>
    <r>
      <rPr>
        <sz val="11"/>
        <color rgb="FF000000"/>
        <rFont val="宋体"/>
        <charset val="134"/>
      </rPr>
      <t>号下达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森林草原防灭火专项经费（惠民镇）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</si>
  <si>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惠民镇2026年村级公共服务经费（运行经费）</t>
    </r>
  </si>
  <si>
    <r>
      <rPr>
        <sz val="11"/>
        <color rgb="FF000000"/>
        <rFont val="Dialog.plain"/>
        <charset val="134"/>
      </rPr>
      <t xml:space="preserve"> </t>
    </r>
    <r>
      <rPr>
        <sz val="11"/>
        <color rgb="FF000000"/>
        <rFont val="宋体"/>
        <charset val="134"/>
      </rPr>
      <t>川财预〔</t>
    </r>
    <r>
      <rPr>
        <sz val="11"/>
        <color rgb="FF000000"/>
        <rFont val="Dialog.plain"/>
        <charset val="134"/>
      </rPr>
      <t>2025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Dialog.plain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年省级村级公共服务运行经费（惠民镇）</t>
    </r>
  </si>
  <si>
    <t xml:space="preserve"> 根据盐财资预〔2026〕2号下达村（社区）换届选举工作专项经费（惠民镇）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</si>
  <si>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</si>
  <si>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</si>
  <si>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</si>
  <si>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</si>
  <si>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</si>
  <si>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</si>
  <si>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</si>
  <si>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</si>
  <si>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</si>
  <si>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</si>
  <si>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</si>
  <si>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</si>
  <si>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城乡社区环境卫生</t>
  </si>
  <si>
    <r>
      <t xml:space="preserve"> </t>
    </r>
    <r>
      <rPr>
        <sz val="11"/>
        <color rgb="FF000000"/>
        <rFont val="宋体"/>
        <charset val="134"/>
      </rPr>
      <t>根据盐财资预〔</t>
    </r>
    <r>
      <rPr>
        <sz val="11"/>
        <color rgb="FF000000"/>
        <rFont val="Dialog.plain"/>
        <charset val="134"/>
      </rPr>
      <t>2026</t>
    </r>
    <r>
      <rPr>
        <sz val="11"/>
        <color rgb="FF000000"/>
        <rFont val="宋体"/>
        <charset val="134"/>
      </rPr>
      <t>〕</t>
    </r>
    <r>
      <rPr>
        <sz val="11"/>
        <color rgb="FF000000"/>
        <rFont val="Dialog.plain"/>
        <charset val="134"/>
      </rPr>
      <t>2</t>
    </r>
    <r>
      <rPr>
        <sz val="11"/>
        <color rgb="FF000000"/>
        <rFont val="宋体"/>
        <charset val="134"/>
      </rPr>
      <t>号下达惠民河防洪治理工程占地补偿资金（惠民镇）</t>
    </r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</si>
  <si>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</si>
  <si>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</si>
  <si>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</si>
  <si>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</si>
  <si>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</si>
  <si>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</si>
  <si>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</si>
  <si>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</si>
  <si>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（2026年度）</t>
  </si>
  <si>
    <t xml:space="preserve">项目名称 </t>
  </si>
  <si>
    <t>惠民镇2026年乡人大代表活动经费及人代会经费</t>
  </si>
  <si>
    <t>预算单位</t>
  </si>
  <si>
    <t>项目资金(元)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</si>
  <si>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</si>
  <si>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</si>
  <si>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</si>
  <si>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</si>
  <si>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</si>
  <si>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>用于保障镇人大会的顺利召开及相关工作的开展。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</si>
  <si>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</si>
  <si>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</si>
  <si>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</si>
  <si>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</si>
  <si>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</si>
  <si>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</si>
  <si>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</si>
  <si>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>组织56名镇人大代表日常活动支出，人代会正常召开</t>
  </si>
  <si>
    <t>56人</t>
  </si>
  <si>
    <t xml:space="preserve">质量指标 </t>
  </si>
  <si>
    <t>保障镇人大代表日常活动支出，人代会正常召开</t>
  </si>
  <si>
    <t>650元/人</t>
  </si>
  <si>
    <t xml:space="preserve">时效指标 </t>
  </si>
  <si>
    <t>2026年</t>
  </si>
  <si>
    <t>1年</t>
  </si>
  <si>
    <t>效益指标</t>
  </si>
  <si>
    <t>社会效益指标</t>
  </si>
  <si>
    <t>人大工作顺利开展，人大代表利益得到保证</t>
  </si>
  <si>
    <t>98%</t>
  </si>
  <si>
    <t>可持续发展指标</t>
  </si>
  <si>
    <t>成本指标</t>
  </si>
  <si>
    <t>经济成本指标</t>
  </si>
  <si>
    <t>36400元</t>
  </si>
  <si>
    <t>社会成本指标</t>
  </si>
  <si>
    <t xml:space="preserve">满意度指标 </t>
  </si>
  <si>
    <t xml:space="preserve">服务对象满意度指标 </t>
  </si>
  <si>
    <t>保障镇人大代表活动及人代会经费规范使用</t>
  </si>
  <si>
    <t>惠民镇2026年乡村治理补助</t>
  </si>
  <si>
    <t>为了推进本镇乡村治理工作，提高基层治理能力，促进社会稳定，实现乡村振兴。</t>
  </si>
  <si>
    <t>确保乡村治理补助资金支持的各项任务数量达标</t>
  </si>
  <si>
    <t>12593人</t>
  </si>
  <si>
    <t>保障乡村治理工作质量达标，规范化建设</t>
  </si>
  <si>
    <t>2元/人</t>
  </si>
  <si>
    <t>有效提升基层治理规范化水平，切实增强群众安全感</t>
  </si>
  <si>
    <t>25186元</t>
  </si>
  <si>
    <t>惠民镇2026年少数民族工作经费补助</t>
  </si>
  <si>
    <t>促进民族地区发展，实现民族大团结。</t>
  </si>
  <si>
    <t>完成少数民族工作各项目标任务活动</t>
  </si>
  <si>
    <t xml:space="preserve"> 2039人</t>
  </si>
  <si>
    <t>保障少数民族工作正常开展</t>
  </si>
  <si>
    <t>5元/人</t>
  </si>
  <si>
    <t>切实解决少数民族群众生产生活难题</t>
  </si>
  <si>
    <t>10195元</t>
  </si>
  <si>
    <t>2026年驻村干部工作经费</t>
  </si>
  <si>
    <t>促使驻村干部工作便捷，保障村民切身利益</t>
  </si>
  <si>
    <t>为驻村书记提供工作经费支持，保证驻村工作顺利开展</t>
  </si>
  <si>
    <t>2个</t>
  </si>
  <si>
    <t>驻村书记工作经费，确保驻村工作开展顺利</t>
  </si>
  <si>
    <t>5000元/年</t>
  </si>
  <si>
    <t>驻村第一书记工作展开有资金保障，提升工作效率</t>
  </si>
  <si>
    <t>10000元</t>
  </si>
  <si>
    <t>惠民镇2026年特困人员经费（丧葬费）</t>
  </si>
  <si>
    <t>用于保证特困人员基本生活</t>
  </si>
  <si>
    <t>发放死亡特困人员丧葬费，确保丧葬工作顺利进行</t>
  </si>
  <si>
    <t>5人</t>
  </si>
  <si>
    <t>确保丧葬工作资金到位</t>
  </si>
  <si>
    <t>3000元/人</t>
  </si>
  <si>
    <t>维护社会稳定，保障群众利益</t>
  </si>
  <si>
    <t>2026年特困人员丧葬费</t>
  </si>
  <si>
    <t>15000元</t>
  </si>
  <si>
    <t>惠民镇2026年基本公共卫生服务经费</t>
  </si>
  <si>
    <t>为了推进本镇基本公共卫生服务工作，提高基层治理能力，促进社会稳定，实现乡村振兴。</t>
  </si>
  <si>
    <t>数量指标</t>
  </si>
  <si>
    <t>开展全镇公共卫生服务</t>
  </si>
  <si>
    <t>为公共卫生服务工作提供资金支持</t>
  </si>
  <si>
    <t>保障集镇公共卫生服务工作正常开展</t>
  </si>
  <si>
    <t>2026年基本公共卫生服务经费</t>
  </si>
  <si>
    <t>62965元</t>
  </si>
  <si>
    <t>根据盐财资预【2026】2号下达2026森林草原防灭火专项经费（惠民镇）</t>
  </si>
  <si>
    <t>用于保障森林草原防灭火各项工作有序开展，筑牢生态安全防线。</t>
  </si>
  <si>
    <t>完成集镇森林草原防灭火工作，保证值班卡点人员补助发放</t>
  </si>
  <si>
    <t>7个</t>
  </si>
  <si>
    <t>保证森防工作资金保证，确保森防工作顺利开展</t>
  </si>
  <si>
    <t>35人</t>
  </si>
  <si>
    <t>保证森防工作顺利开展，人民满意</t>
  </si>
  <si>
    <t>2026森林草原防灭火专项经费</t>
  </si>
  <si>
    <t>300000元</t>
  </si>
  <si>
    <t>惠民镇2026年村级公共服务经费（运行经费）</t>
  </si>
  <si>
    <t>完成7个村基础设施和环境类、农业生产服务类、农村生活服务类、农村社会管理类项目的运行维护。</t>
  </si>
  <si>
    <t>村社数量</t>
  </si>
  <si>
    <t>7</t>
  </si>
  <si>
    <t>为各村基础设施建设提供资金支持，保证建设质量</t>
  </si>
  <si>
    <t>更好的开展工作，改善群众生活生产条件</t>
  </si>
  <si>
    <t>2026年村级公共服务经费</t>
  </si>
  <si>
    <t>210000元</t>
  </si>
  <si>
    <t>川财预【2025】50号2026年省级村级公共服务运行经费（惠民镇）</t>
  </si>
  <si>
    <t>为村级基础设施等建设提供资金保证，确保基础设施项目建设顺利完成</t>
  </si>
  <si>
    <t>为基础设施建设提供资金支持，确保工程按时顺利完工</t>
  </si>
  <si>
    <t>75000元/个</t>
  </si>
  <si>
    <t>提升群众出行安全与便利，提升群众幸福水平</t>
  </si>
  <si>
    <t>2026年省级村级公共服务运行经费</t>
  </si>
  <si>
    <t>525000元</t>
  </si>
  <si>
    <t>根据盐财资预【2026】2号下达乡（镇）集镇环卫清扫保洁专项经费资金（惠民镇）</t>
  </si>
  <si>
    <t>用于保障集镇环境卫生整洁，改善人居环境。</t>
  </si>
  <si>
    <t>保证集镇以及环线卫生情况，清扫人员报酬发放</t>
  </si>
  <si>
    <t>为环境卫生整治提供资金保证，保证清扫人员报酬发放到位</t>
  </si>
  <si>
    <t>10人</t>
  </si>
  <si>
    <t>集镇及集镇周边区域的清扫保洁</t>
  </si>
  <si>
    <t>乡（镇）集镇环卫清扫保洁专项经费</t>
  </si>
  <si>
    <t>207300元</t>
  </si>
  <si>
    <t>根据盐财资预【2026】2号下达惠民河防洪治理工程占地补偿资金(惠民镇)</t>
  </si>
  <si>
    <t>用于保障防洪治理工程顺利推进，足额兑现占地补偿，维护群众合法权益。</t>
  </si>
  <si>
    <t>赔偿被占地农户青苗补偿费</t>
  </si>
  <si>
    <t>105户</t>
  </si>
  <si>
    <t>保证补偿经费及时发放到位</t>
  </si>
  <si>
    <t>及时发放占地补偿款，维持社会稳定</t>
  </si>
  <si>
    <t>惠民河防洪治理工程占地补偿</t>
  </si>
  <si>
    <t>247427.76元</t>
  </si>
  <si>
    <t>根据盐财资预【2026】2号下达村（社区）换届选举工作专项经费（惠民镇）</t>
  </si>
  <si>
    <t>用于保障换届选举工作规范有序开展，确保选举顺利完成。</t>
  </si>
  <si>
    <t>确保全镇村社区换届选举工作顺利进行</t>
  </si>
  <si>
    <t>为全镇村社干部换届选举提供资金支持，保证换届选举工作顺利开展</t>
  </si>
  <si>
    <t>5000元/个</t>
  </si>
  <si>
    <t>保证换届选举工作顺利进行，实现换届选举目标任务</t>
  </si>
  <si>
    <t>村（社区）换届选举工作专项经费</t>
  </si>
  <si>
    <t>35000元</t>
  </si>
  <si>
    <t>表7</t>
  </si>
  <si>
    <t>部门整体支出绩效目标表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</si>
  <si>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</si>
  <si>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</si>
  <si>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</si>
  <si>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</si>
  <si>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</si>
  <si>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</si>
  <si>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</si>
  <si>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</si>
  <si>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1416.53万元</t>
  </si>
  <si>
    <t>年度总体目标</t>
  </si>
  <si>
    <t>严格执行相关政策，保障全年工资发放，机关办公运转等，预算编制科学合理，减少结余资金</t>
  </si>
  <si>
    <t>年度绩效指标</t>
  </si>
  <si>
    <t>一级指标</t>
  </si>
  <si>
    <t>二级指标</t>
  </si>
  <si>
    <t>三级指标</t>
  </si>
  <si>
    <t>指标值
（包含数字及文字描述）</t>
  </si>
  <si>
    <t>1248.08万元</t>
  </si>
  <si>
    <t>168.45万元</t>
  </si>
  <si>
    <t>质量指标</t>
  </si>
  <si>
    <t>运行保障率</t>
  </si>
  <si>
    <t>时效指标</t>
  </si>
  <si>
    <t>本年度</t>
  </si>
  <si>
    <t>经济效益指标</t>
  </si>
  <si>
    <t>发放（缴纳）率</t>
  </si>
  <si>
    <t>足额保障（参保）率</t>
  </si>
  <si>
    <t>生态效益指标</t>
  </si>
  <si>
    <t>社会可持续发展</t>
  </si>
  <si>
    <t>可持续影响指标</t>
  </si>
  <si>
    <t>满意度指标</t>
  </si>
  <si>
    <t>服务对象满意度指标</t>
  </si>
  <si>
    <t>基层治理能力提升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</si>
</sst>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2" applyNumberFormat="0" applyAlignment="0" applyProtection="0">
      <alignment vertical="center"/>
    </xf>
    <xf numFmtId="0" fontId="34" fillId="6" borderId="33" applyNumberFormat="0" applyAlignment="0" applyProtection="0">
      <alignment vertical="center"/>
    </xf>
    <xf numFmtId="0" fontId="35" fillId="6" borderId="32" applyNumberFormat="0" applyAlignment="0" applyProtection="0">
      <alignment vertical="center"/>
    </xf>
    <xf numFmtId="0" fontId="36" fillId="7" borderId="34" applyNumberFormat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Protection="1">
      <alignment vertical="center"/>
      <protection locked="0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Continuous" vertical="center"/>
    </xf>
    <xf numFmtId="0" fontId="11" fillId="0" borderId="12" xfId="0" applyFont="1" applyBorder="1" applyAlignment="1">
      <alignment horizontal="centerContinuous" vertical="center"/>
    </xf>
    <xf numFmtId="49" fontId="11" fillId="0" borderId="7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centerContinuous" vertical="center" wrapText="1"/>
    </xf>
    <xf numFmtId="0" fontId="0" fillId="0" borderId="7" xfId="0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Continuous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2" fillId="0" borderId="20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5" fillId="2" borderId="23" xfId="0" applyFont="1" applyFill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6" fillId="0" borderId="20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right" vertical="center"/>
    </xf>
    <xf numFmtId="0" fontId="16" fillId="0" borderId="24" xfId="0" applyFont="1" applyBorder="1" applyAlignment="1">
      <alignment vertical="center" wrapText="1"/>
    </xf>
    <xf numFmtId="0" fontId="13" fillId="3" borderId="23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 wrapText="1"/>
    </xf>
    <xf numFmtId="4" fontId="13" fillId="0" borderId="23" xfId="0" applyNumberFormat="1" applyFont="1" applyBorder="1" applyAlignment="1">
      <alignment horizontal="right" vertical="center"/>
    </xf>
    <xf numFmtId="4" fontId="13" fillId="3" borderId="23" xfId="0" applyNumberFormat="1" applyFont="1" applyFill="1" applyBorder="1" applyAlignment="1">
      <alignment horizontal="right" vertical="center"/>
    </xf>
    <xf numFmtId="0" fontId="12" fillId="0" borderId="25" xfId="0" applyFont="1" applyBorder="1" applyAlignment="1">
      <alignment vertical="center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16" fillId="0" borderId="20" xfId="0" applyFont="1" applyBorder="1" applyAlignment="1" applyProtection="1">
      <alignment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4" fontId="15" fillId="0" borderId="23" xfId="0" applyNumberFormat="1" applyFont="1" applyBorder="1" applyAlignment="1" applyProtection="1">
      <alignment horizontal="right" vertical="center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3" fillId="3" borderId="23" xfId="0" applyFont="1" applyFill="1" applyBorder="1" applyAlignment="1" applyProtection="1">
      <alignment horizontal="left" vertical="center"/>
      <protection locked="0"/>
    </xf>
    <xf numFmtId="4" fontId="13" fillId="0" borderId="23" xfId="0" applyNumberFormat="1" applyFont="1" applyBorder="1" applyAlignment="1" applyProtection="1">
      <alignment horizontal="right" vertical="center"/>
      <protection locked="0"/>
    </xf>
    <xf numFmtId="0" fontId="17" fillId="3" borderId="23" xfId="0" applyFont="1" applyFill="1" applyBorder="1" applyAlignment="1">
      <alignment horizontal="left" vertical="center" wrapText="1"/>
    </xf>
    <xf numFmtId="4" fontId="13" fillId="3" borderId="23" xfId="0" applyNumberFormat="1" applyFont="1" applyFill="1" applyBorder="1" applyAlignment="1" applyProtection="1">
      <alignment horizontal="right" vertical="center"/>
      <protection locked="0"/>
    </xf>
    <xf numFmtId="0" fontId="12" fillId="0" borderId="25" xfId="0" applyFont="1" applyBorder="1" applyAlignment="1" applyProtection="1">
      <alignment vertical="center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6" xfId="0" applyFont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8" fillId="0" borderId="24" xfId="0" applyFont="1" applyBorder="1" applyAlignment="1">
      <alignment vertical="center" wrapText="1"/>
    </xf>
    <xf numFmtId="0" fontId="13" fillId="0" borderId="21" xfId="0" applyFont="1" applyBorder="1" applyAlignment="1">
      <alignment horizontal="right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4" fontId="15" fillId="0" borderId="27" xfId="0" applyNumberFormat="1" applyFont="1" applyBorder="1" applyAlignment="1">
      <alignment horizontal="right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 wrapText="1"/>
    </xf>
    <xf numFmtId="4" fontId="13" fillId="0" borderId="27" xfId="0" applyNumberFormat="1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3" fillId="3" borderId="23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B3" sqref="B3"/>
    </sheetView>
  </sheetViews>
  <sheetFormatPr defaultColWidth="10" defaultRowHeight="14.4" outlineLevelRow="2"/>
  <cols>
    <col min="1" max="1" width="143.62962962963" customWidth="1"/>
  </cols>
  <sheetData>
    <row r="1" ht="74.25" customHeight="1" spans="1:1">
      <c r="A1" s="159" t="s">
        <v>0</v>
      </c>
    </row>
    <row r="2" ht="170.85" customHeight="1" spans="1:1">
      <c r="A2" s="159" t="s">
        <v>1</v>
      </c>
    </row>
    <row r="3" ht="128.1" customHeight="1" spans="1:1">
      <c r="A3" s="160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7" sqref="D7:I9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71"/>
      <c r="B1" s="72"/>
      <c r="C1" s="73"/>
      <c r="D1" s="74"/>
      <c r="E1" s="74"/>
      <c r="F1" s="74"/>
      <c r="G1" s="74"/>
      <c r="H1" s="74"/>
      <c r="I1" s="75" t="s">
        <v>318</v>
      </c>
      <c r="J1" s="76"/>
    </row>
    <row r="2" ht="19.9" customHeight="1" spans="1:10">
      <c r="A2" s="71"/>
      <c r="B2" s="125" t="s">
        <v>319</v>
      </c>
      <c r="C2" s="125"/>
      <c r="D2" s="125"/>
      <c r="E2" s="125"/>
      <c r="F2" s="125"/>
      <c r="G2" s="125"/>
      <c r="H2" s="125"/>
      <c r="I2" s="125"/>
      <c r="J2" s="76" t="s">
        <v>4</v>
      </c>
    </row>
    <row r="3" ht="17.1" customHeight="1" spans="1:10">
      <c r="A3" s="78"/>
      <c r="B3" s="79" t="s">
        <v>6</v>
      </c>
      <c r="C3" s="79"/>
      <c r="D3" s="80"/>
      <c r="E3" s="80"/>
      <c r="F3" s="80"/>
      <c r="G3" s="80"/>
      <c r="H3" s="80"/>
      <c r="I3" s="80" t="s">
        <v>7</v>
      </c>
      <c r="J3" s="81"/>
    </row>
    <row r="4" ht="21.4" customHeight="1" spans="1:10">
      <c r="A4" s="76"/>
      <c r="B4" s="82" t="s">
        <v>320</v>
      </c>
      <c r="C4" s="82" t="s">
        <v>66</v>
      </c>
      <c r="D4" s="82" t="s">
        <v>321</v>
      </c>
      <c r="E4" s="82"/>
      <c r="F4" s="82"/>
      <c r="G4" s="82"/>
      <c r="H4" s="82"/>
      <c r="I4" s="82"/>
      <c r="J4" s="83"/>
    </row>
    <row r="5" ht="21.4" customHeight="1" spans="1:10">
      <c r="A5" s="84"/>
      <c r="B5" s="82"/>
      <c r="C5" s="82"/>
      <c r="D5" s="82" t="s">
        <v>54</v>
      </c>
      <c r="E5" s="97" t="s">
        <v>322</v>
      </c>
      <c r="F5" s="82" t="s">
        <v>323</v>
      </c>
      <c r="G5" s="82"/>
      <c r="H5" s="82"/>
      <c r="I5" s="82" t="s">
        <v>324</v>
      </c>
      <c r="J5" s="83"/>
    </row>
    <row r="6" ht="21.4" customHeight="1" spans="1:10">
      <c r="A6" s="84"/>
      <c r="B6" s="82"/>
      <c r="C6" s="82"/>
      <c r="D6" s="82"/>
      <c r="E6" s="97"/>
      <c r="F6" s="82" t="s">
        <v>174</v>
      </c>
      <c r="G6" s="82" t="s">
        <v>325</v>
      </c>
      <c r="H6" s="82" t="s">
        <v>326</v>
      </c>
      <c r="I6" s="82"/>
      <c r="J6" s="85"/>
    </row>
    <row r="7" ht="19.9" customHeight="1" spans="1:10">
      <c r="A7" s="86"/>
      <c r="B7" s="87"/>
      <c r="C7" s="87" t="s">
        <v>67</v>
      </c>
      <c r="D7" s="88">
        <f>+F7+I7</f>
        <v>68198</v>
      </c>
      <c r="E7" s="88"/>
      <c r="F7" s="88">
        <f>+F8</f>
        <v>64700</v>
      </c>
      <c r="G7" s="88"/>
      <c r="H7" s="88">
        <f>+H8</f>
        <v>64700</v>
      </c>
      <c r="I7" s="88">
        <f>+I8</f>
        <v>3498</v>
      </c>
      <c r="J7" s="89"/>
    </row>
    <row r="8" ht="19.9" customHeight="1" spans="1:10">
      <c r="A8" s="84"/>
      <c r="B8" s="90"/>
      <c r="C8" s="91" t="s">
        <v>24</v>
      </c>
      <c r="D8" s="92">
        <f>+D9</f>
        <v>68198</v>
      </c>
      <c r="E8" s="92"/>
      <c r="F8" s="92">
        <f>+F9</f>
        <v>64700</v>
      </c>
      <c r="G8" s="92"/>
      <c r="H8" s="92">
        <f>+H9</f>
        <v>64700</v>
      </c>
      <c r="I8" s="92">
        <f>+I9</f>
        <v>3498</v>
      </c>
      <c r="J8" s="83"/>
    </row>
    <row r="9" ht="19.9" customHeight="1" spans="1:10">
      <c r="A9" s="84"/>
      <c r="B9" s="90" t="s">
        <v>69</v>
      </c>
      <c r="C9" s="91" t="s">
        <v>175</v>
      </c>
      <c r="D9" s="93">
        <f>+F9+I9</f>
        <v>68198</v>
      </c>
      <c r="E9" s="93"/>
      <c r="F9" s="93">
        <f>+H9+G9</f>
        <v>64700</v>
      </c>
      <c r="G9" s="93"/>
      <c r="H9" s="93">
        <v>64700</v>
      </c>
      <c r="I9" s="93">
        <v>3498</v>
      </c>
      <c r="J9" s="83"/>
    </row>
    <row r="10" ht="8.4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4.4"/>
  <cols>
    <col min="1" max="1" width="1.5" style="98" customWidth="1"/>
    <col min="2" max="4" width="6.12962962962963" style="98" customWidth="1"/>
    <col min="5" max="5" width="13.3796296296296" style="98" customWidth="1"/>
    <col min="6" max="6" width="68.8888888888889" style="98" customWidth="1"/>
    <col min="7" max="9" width="16.3796296296296" style="98" customWidth="1"/>
    <col min="10" max="10" width="1.5" style="98" customWidth="1"/>
    <col min="11" max="11" width="9.75" style="98" customWidth="1"/>
    <col min="12" max="16384" width="10" style="98"/>
  </cols>
  <sheetData>
    <row r="1" ht="14.25" customHeight="1" spans="1:10">
      <c r="A1" s="99"/>
      <c r="B1" s="100"/>
      <c r="C1" s="100"/>
      <c r="D1" s="100"/>
      <c r="E1" s="101"/>
      <c r="F1" s="101"/>
      <c r="G1" s="102"/>
      <c r="H1" s="102"/>
      <c r="I1" s="103" t="s">
        <v>327</v>
      </c>
      <c r="J1" s="104"/>
    </row>
    <row r="2" ht="19.9" customHeight="1" spans="1:10">
      <c r="A2" s="99"/>
      <c r="B2" s="105" t="s">
        <v>328</v>
      </c>
      <c r="C2" s="105"/>
      <c r="D2" s="105"/>
      <c r="E2" s="105"/>
      <c r="F2" s="105"/>
      <c r="G2" s="105"/>
      <c r="H2" s="105"/>
      <c r="I2" s="105"/>
      <c r="J2" s="104" t="s">
        <v>4</v>
      </c>
    </row>
    <row r="3" ht="17.1" customHeight="1" spans="1:10">
      <c r="A3" s="106"/>
      <c r="B3" s="107" t="s">
        <v>6</v>
      </c>
      <c r="C3" s="107"/>
      <c r="D3" s="107"/>
      <c r="E3" s="107"/>
      <c r="F3" s="107"/>
      <c r="G3" s="106"/>
      <c r="H3" s="106"/>
      <c r="I3" s="108" t="s">
        <v>7</v>
      </c>
      <c r="J3" s="109"/>
    </row>
    <row r="4" ht="21.4" customHeight="1" spans="1:10">
      <c r="A4" s="104"/>
      <c r="B4" s="110" t="s">
        <v>10</v>
      </c>
      <c r="C4" s="110"/>
      <c r="D4" s="110"/>
      <c r="E4" s="110"/>
      <c r="F4" s="110"/>
      <c r="G4" s="110" t="s">
        <v>329</v>
      </c>
      <c r="H4" s="110"/>
      <c r="I4" s="110"/>
      <c r="J4" s="111"/>
    </row>
    <row r="5" ht="21.4" customHeight="1" spans="1:10">
      <c r="A5" s="112"/>
      <c r="B5" s="110" t="s">
        <v>74</v>
      </c>
      <c r="C5" s="110"/>
      <c r="D5" s="110"/>
      <c r="E5" s="110" t="s">
        <v>65</v>
      </c>
      <c r="F5" s="110" t="s">
        <v>66</v>
      </c>
      <c r="G5" s="110" t="s">
        <v>54</v>
      </c>
      <c r="H5" s="110" t="s">
        <v>72</v>
      </c>
      <c r="I5" s="110" t="s">
        <v>73</v>
      </c>
      <c r="J5" s="111"/>
    </row>
    <row r="6" ht="21.4" customHeight="1" spans="1:10">
      <c r="A6" s="112"/>
      <c r="B6" s="110" t="s">
        <v>75</v>
      </c>
      <c r="C6" s="110" t="s">
        <v>76</v>
      </c>
      <c r="D6" s="110" t="s">
        <v>77</v>
      </c>
      <c r="E6" s="110"/>
      <c r="F6" s="110"/>
      <c r="G6" s="110"/>
      <c r="H6" s="110"/>
      <c r="I6" s="110"/>
      <c r="J6" s="113"/>
    </row>
    <row r="7" ht="19.9" customHeight="1" spans="1:10">
      <c r="A7" s="114"/>
      <c r="B7" s="115"/>
      <c r="C7" s="115"/>
      <c r="D7" s="115"/>
      <c r="E7" s="115"/>
      <c r="F7" s="115" t="s">
        <v>67</v>
      </c>
      <c r="G7" s="116">
        <f t="shared" ref="G7:G9" si="0">G8</f>
        <v>247427.76</v>
      </c>
      <c r="H7" s="116"/>
      <c r="I7" s="116">
        <f>I8</f>
        <v>247427.76</v>
      </c>
      <c r="J7" s="117"/>
    </row>
    <row r="8" ht="19.9" customHeight="1" spans="1:10">
      <c r="A8" s="112"/>
      <c r="B8" s="118"/>
      <c r="C8" s="118"/>
      <c r="D8" s="118"/>
      <c r="E8" s="118"/>
      <c r="F8" s="91" t="s">
        <v>78</v>
      </c>
      <c r="G8" s="119">
        <f t="shared" si="0"/>
        <v>247427.76</v>
      </c>
      <c r="H8" s="119"/>
      <c r="I8" s="119">
        <f>I9</f>
        <v>247427.76</v>
      </c>
      <c r="J8" s="111"/>
    </row>
    <row r="9" ht="19.9" customHeight="1" spans="1:10">
      <c r="A9" s="112"/>
      <c r="B9" s="90"/>
      <c r="C9" s="90"/>
      <c r="D9" s="90"/>
      <c r="E9" s="90"/>
      <c r="F9" s="91" t="s">
        <v>330</v>
      </c>
      <c r="G9" s="119">
        <f t="shared" si="0"/>
        <v>247427.76</v>
      </c>
      <c r="H9" s="119"/>
      <c r="I9" s="119">
        <f>I10</f>
        <v>247427.76</v>
      </c>
      <c r="J9" s="111"/>
    </row>
    <row r="10" ht="19.9" customHeight="1" spans="1:10">
      <c r="A10" s="112"/>
      <c r="B10" s="90">
        <v>212</v>
      </c>
      <c r="C10" s="161" t="s">
        <v>115</v>
      </c>
      <c r="D10" s="161" t="s">
        <v>80</v>
      </c>
      <c r="E10" s="90" t="s">
        <v>69</v>
      </c>
      <c r="F10" s="120" t="s">
        <v>331</v>
      </c>
      <c r="G10" s="119">
        <f>+I10</f>
        <v>247427.76</v>
      </c>
      <c r="H10" s="121"/>
      <c r="I10" s="121">
        <v>247427.76</v>
      </c>
      <c r="J10" s="113"/>
    </row>
    <row r="11" ht="25.5" customHeight="1" spans="1:10">
      <c r="A11" s="122"/>
      <c r="B11" s="123"/>
      <c r="C11" s="123"/>
      <c r="D11" s="123"/>
      <c r="E11" s="123"/>
      <c r="F11" s="122"/>
      <c r="G11" s="122"/>
      <c r="H11" s="122"/>
      <c r="I11" s="122"/>
      <c r="J11" s="1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71"/>
      <c r="B1" s="72"/>
      <c r="C1" s="73"/>
      <c r="D1" s="74"/>
      <c r="E1" s="74"/>
      <c r="F1" s="74"/>
      <c r="G1" s="74"/>
      <c r="H1" s="74"/>
      <c r="I1" s="75" t="s">
        <v>332</v>
      </c>
      <c r="J1" s="76"/>
    </row>
    <row r="2" ht="19.9" customHeight="1" spans="1:10">
      <c r="A2" s="71"/>
      <c r="B2" s="77" t="s">
        <v>333</v>
      </c>
      <c r="C2" s="77"/>
      <c r="D2" s="77"/>
      <c r="E2" s="77"/>
      <c r="F2" s="77"/>
      <c r="G2" s="77"/>
      <c r="H2" s="77"/>
      <c r="I2" s="77"/>
      <c r="J2" s="76" t="s">
        <v>4</v>
      </c>
    </row>
    <row r="3" ht="17.1" customHeight="1" spans="1:10">
      <c r="A3" s="78"/>
      <c r="B3" s="79" t="s">
        <v>6</v>
      </c>
      <c r="C3" s="79"/>
      <c r="D3" s="80"/>
      <c r="E3" s="80"/>
      <c r="F3" s="80"/>
      <c r="G3" s="80"/>
      <c r="H3" s="80"/>
      <c r="I3" s="80" t="s">
        <v>7</v>
      </c>
      <c r="J3" s="81"/>
    </row>
    <row r="4" ht="21.4" customHeight="1" spans="1:10">
      <c r="A4" s="76"/>
      <c r="B4" s="82" t="s">
        <v>320</v>
      </c>
      <c r="C4" s="82" t="s">
        <v>66</v>
      </c>
      <c r="D4" s="82" t="s">
        <v>321</v>
      </c>
      <c r="E4" s="82"/>
      <c r="F4" s="82"/>
      <c r="G4" s="82"/>
      <c r="H4" s="82"/>
      <c r="I4" s="82"/>
      <c r="J4" s="83"/>
    </row>
    <row r="5" ht="21.4" customHeight="1" spans="1:10">
      <c r="A5" s="84"/>
      <c r="B5" s="82"/>
      <c r="C5" s="82"/>
      <c r="D5" s="82" t="s">
        <v>54</v>
      </c>
      <c r="E5" s="97" t="s">
        <v>322</v>
      </c>
      <c r="F5" s="82" t="s">
        <v>323</v>
      </c>
      <c r="G5" s="82"/>
      <c r="H5" s="82"/>
      <c r="I5" s="82" t="s">
        <v>324</v>
      </c>
      <c r="J5" s="83"/>
    </row>
    <row r="6" ht="21.4" customHeight="1" spans="1:10">
      <c r="A6" s="84"/>
      <c r="B6" s="82"/>
      <c r="C6" s="82"/>
      <c r="D6" s="82"/>
      <c r="E6" s="97"/>
      <c r="F6" s="82" t="s">
        <v>174</v>
      </c>
      <c r="G6" s="82" t="s">
        <v>325</v>
      </c>
      <c r="H6" s="82" t="s">
        <v>326</v>
      </c>
      <c r="I6" s="82"/>
      <c r="J6" s="85"/>
    </row>
    <row r="7" ht="19.9" customHeight="1" spans="1:10">
      <c r="A7" s="86"/>
      <c r="B7" s="87"/>
      <c r="C7" s="87" t="s">
        <v>67</v>
      </c>
      <c r="D7" s="88" t="s">
        <v>334</v>
      </c>
      <c r="E7" s="88"/>
      <c r="F7" s="88"/>
      <c r="G7" s="88"/>
      <c r="H7" s="88"/>
      <c r="I7" s="88"/>
      <c r="J7" s="89"/>
    </row>
    <row r="8" ht="19.9" customHeight="1" spans="1:10">
      <c r="A8" s="84"/>
      <c r="B8" s="90"/>
      <c r="C8" s="91" t="s">
        <v>24</v>
      </c>
      <c r="D8" s="92"/>
      <c r="E8" s="92"/>
      <c r="F8" s="92"/>
      <c r="G8" s="92"/>
      <c r="H8" s="92"/>
      <c r="I8" s="92"/>
      <c r="J8" s="83"/>
    </row>
    <row r="9" ht="19.9" customHeight="1" spans="1:10">
      <c r="A9" s="84"/>
      <c r="B9" s="90"/>
      <c r="C9" s="91" t="s">
        <v>142</v>
      </c>
      <c r="D9" s="93"/>
      <c r="E9" s="93"/>
      <c r="F9" s="93"/>
      <c r="G9" s="93"/>
      <c r="H9" s="93"/>
      <c r="I9" s="93"/>
      <c r="J9" s="83"/>
    </row>
    <row r="10" ht="8.4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71"/>
      <c r="B1" s="72"/>
      <c r="C1" s="72"/>
      <c r="D1" s="72"/>
      <c r="E1" s="73"/>
      <c r="F1" s="73"/>
      <c r="G1" s="74"/>
      <c r="H1" s="74"/>
      <c r="I1" s="75" t="s">
        <v>335</v>
      </c>
      <c r="J1" s="76"/>
    </row>
    <row r="2" ht="19.9" customHeight="1" spans="1:10">
      <c r="A2" s="71"/>
      <c r="B2" s="77" t="s">
        <v>336</v>
      </c>
      <c r="C2" s="77"/>
      <c r="D2" s="77"/>
      <c r="E2" s="77"/>
      <c r="F2" s="77"/>
      <c r="G2" s="77"/>
      <c r="H2" s="77"/>
      <c r="I2" s="77"/>
      <c r="J2" s="76" t="s">
        <v>4</v>
      </c>
    </row>
    <row r="3" ht="17.1" customHeight="1" spans="1:10">
      <c r="A3" s="78"/>
      <c r="B3" s="79" t="s">
        <v>6</v>
      </c>
      <c r="C3" s="79"/>
      <c r="D3" s="79"/>
      <c r="E3" s="79"/>
      <c r="F3" s="79"/>
      <c r="G3" s="78"/>
      <c r="H3" s="78"/>
      <c r="I3" s="80" t="s">
        <v>7</v>
      </c>
      <c r="J3" s="81"/>
    </row>
    <row r="4" ht="21.4" customHeight="1" spans="1:10">
      <c r="A4" s="76"/>
      <c r="B4" s="82" t="s">
        <v>10</v>
      </c>
      <c r="C4" s="82"/>
      <c r="D4" s="82"/>
      <c r="E4" s="82"/>
      <c r="F4" s="82"/>
      <c r="G4" s="82" t="s">
        <v>337</v>
      </c>
      <c r="H4" s="82"/>
      <c r="I4" s="82"/>
      <c r="J4" s="83"/>
    </row>
    <row r="5" ht="21.4" customHeight="1" spans="1:10">
      <c r="A5" s="84"/>
      <c r="B5" s="82" t="s">
        <v>74</v>
      </c>
      <c r="C5" s="82"/>
      <c r="D5" s="82"/>
      <c r="E5" s="82" t="s">
        <v>65</v>
      </c>
      <c r="F5" s="82" t="s">
        <v>66</v>
      </c>
      <c r="G5" s="82" t="s">
        <v>54</v>
      </c>
      <c r="H5" s="82" t="s">
        <v>72</v>
      </c>
      <c r="I5" s="82" t="s">
        <v>73</v>
      </c>
      <c r="J5" s="83"/>
    </row>
    <row r="6" ht="21.4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82"/>
      <c r="I6" s="82"/>
      <c r="J6" s="85"/>
    </row>
    <row r="7" ht="19.9" customHeight="1" spans="1:10">
      <c r="A7" s="86"/>
      <c r="B7" s="87"/>
      <c r="C7" s="87"/>
      <c r="D7" s="87"/>
      <c r="E7" s="87"/>
      <c r="F7" s="87" t="s">
        <v>67</v>
      </c>
      <c r="G7" s="88" t="s">
        <v>334</v>
      </c>
      <c r="H7" s="88"/>
      <c r="I7" s="88"/>
      <c r="J7" s="89"/>
    </row>
    <row r="8" ht="19.9" customHeight="1" spans="1:10">
      <c r="A8" s="84"/>
      <c r="B8" s="90"/>
      <c r="C8" s="90"/>
      <c r="D8" s="90"/>
      <c r="E8" s="90"/>
      <c r="F8" s="91" t="s">
        <v>24</v>
      </c>
      <c r="G8" s="92"/>
      <c r="H8" s="92"/>
      <c r="I8" s="92"/>
      <c r="J8" s="83"/>
    </row>
    <row r="9" ht="19.9" customHeight="1" spans="1:10">
      <c r="A9" s="84"/>
      <c r="B9" s="90"/>
      <c r="C9" s="90"/>
      <c r="D9" s="90"/>
      <c r="E9" s="90"/>
      <c r="F9" s="91" t="s">
        <v>24</v>
      </c>
      <c r="G9" s="92"/>
      <c r="H9" s="92"/>
      <c r="I9" s="92"/>
      <c r="J9" s="83"/>
    </row>
    <row r="10" ht="19.9" customHeight="1" spans="1:10">
      <c r="A10" s="84"/>
      <c r="B10" s="90"/>
      <c r="C10" s="90"/>
      <c r="D10" s="90"/>
      <c r="E10" s="90"/>
      <c r="F10" s="91" t="s">
        <v>142</v>
      </c>
      <c r="G10" s="92"/>
      <c r="H10" s="93"/>
      <c r="I10" s="93"/>
      <c r="J10" s="85"/>
    </row>
    <row r="11" ht="8.4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9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4" sqref="D4:E4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342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36400</v>
      </c>
    </row>
    <row r="7" ht="14.4" spans="1:5">
      <c r="A7" s="39"/>
      <c r="B7" s="39"/>
      <c r="C7" s="39"/>
      <c r="D7" s="42" t="s">
        <v>346</v>
      </c>
      <c r="E7" s="43">
        <v>36400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350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37" customHeight="1" spans="1:5">
      <c r="A12" s="49"/>
      <c r="B12" s="54" t="s">
        <v>356</v>
      </c>
      <c r="C12" s="49" t="s">
        <v>357</v>
      </c>
      <c r="D12" s="62" t="s">
        <v>358</v>
      </c>
      <c r="E12" s="55" t="s">
        <v>359</v>
      </c>
    </row>
    <row r="13" ht="35.25" customHeight="1" spans="1:5">
      <c r="A13" s="49"/>
      <c r="B13" s="52"/>
      <c r="C13" s="57" t="s">
        <v>360</v>
      </c>
      <c r="D13" s="62" t="s">
        <v>361</v>
      </c>
      <c r="E13" s="55" t="s">
        <v>362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9" t="s">
        <v>368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33" customHeight="1" spans="1:6">
      <c r="A17" s="49"/>
      <c r="B17" s="53" t="s">
        <v>371</v>
      </c>
      <c r="C17" s="57" t="s">
        <v>372</v>
      </c>
      <c r="D17" s="59" t="s">
        <v>342</v>
      </c>
      <c r="E17" s="55" t="s">
        <v>373</v>
      </c>
    </row>
    <row r="18" ht="27" customHeight="1" spans="1:6">
      <c r="A18" s="49"/>
      <c r="B18" s="57"/>
      <c r="C18" s="57" t="s">
        <v>374</v>
      </c>
      <c r="D18" s="55"/>
      <c r="E18" s="55"/>
    </row>
    <row r="19" ht="75" customHeight="1" spans="1:6">
      <c r="A19" s="49"/>
      <c r="B19" s="57" t="s">
        <v>375</v>
      </c>
      <c r="C19" s="57" t="s">
        <v>376</v>
      </c>
      <c r="D19" s="66" t="s">
        <v>377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4" sqref="D4:E4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14.4" spans="1:5">
      <c r="A4" s="31" t="s">
        <v>341</v>
      </c>
      <c r="B4" s="31"/>
      <c r="C4" s="32"/>
      <c r="D4" s="63" t="s">
        <v>378</v>
      </c>
      <c r="E4" s="63"/>
    </row>
    <row r="5" ht="14.4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25186</v>
      </c>
    </row>
    <row r="7" ht="14.4" spans="1:5">
      <c r="A7" s="39"/>
      <c r="B7" s="39"/>
      <c r="C7" s="39"/>
      <c r="D7" s="42" t="s">
        <v>346</v>
      </c>
      <c r="E7" s="43">
        <v>25186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379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35" customHeight="1" spans="1:5">
      <c r="A12" s="49"/>
      <c r="B12" s="54" t="s">
        <v>356</v>
      </c>
      <c r="C12" s="49" t="s">
        <v>357</v>
      </c>
      <c r="D12" s="55" t="s">
        <v>380</v>
      </c>
      <c r="E12" s="55" t="s">
        <v>381</v>
      </c>
    </row>
    <row r="13" ht="35.25" customHeight="1" spans="1:5">
      <c r="A13" s="49"/>
      <c r="B13" s="52"/>
      <c r="C13" s="57" t="s">
        <v>360</v>
      </c>
      <c r="D13" s="62" t="s">
        <v>382</v>
      </c>
      <c r="E13" s="55" t="s">
        <v>383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384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5" t="s">
        <v>378</v>
      </c>
      <c r="E17" s="55" t="s">
        <v>385</v>
      </c>
    </row>
    <row r="18" ht="27" customHeight="1" spans="1:6">
      <c r="A18" s="49"/>
      <c r="B18" s="57"/>
      <c r="C18" s="57" t="s">
        <v>374</v>
      </c>
      <c r="D18" s="55"/>
      <c r="E18" s="55"/>
    </row>
    <row r="19" ht="75.75" customHeight="1" spans="1:6">
      <c r="A19" s="49"/>
      <c r="B19" s="57" t="s">
        <v>375</v>
      </c>
      <c r="C19" s="57" t="s">
        <v>376</v>
      </c>
      <c r="D19" s="55" t="s">
        <v>384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4" sqref="D4:E4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1"/>
      <c r="D4" s="55" t="s">
        <v>386</v>
      </c>
      <c r="E4" s="55"/>
    </row>
    <row r="5" ht="33.75" customHeight="1" spans="1:5">
      <c r="A5" s="31" t="s">
        <v>343</v>
      </c>
      <c r="B5" s="31"/>
      <c r="C5" s="31"/>
      <c r="D5" s="63" t="s">
        <v>0</v>
      </c>
      <c r="E5" s="63"/>
    </row>
    <row r="6" ht="14.4" spans="1:5">
      <c r="A6" s="39" t="s">
        <v>344</v>
      </c>
      <c r="B6" s="39"/>
      <c r="C6" s="39"/>
      <c r="D6" s="68" t="s">
        <v>345</v>
      </c>
      <c r="E6" s="69">
        <v>10195</v>
      </c>
    </row>
    <row r="7" ht="14.4" spans="1:5">
      <c r="A7" s="39"/>
      <c r="B7" s="39"/>
      <c r="C7" s="39"/>
      <c r="D7" s="68" t="s">
        <v>346</v>
      </c>
      <c r="E7" s="69">
        <v>10195</v>
      </c>
    </row>
    <row r="8" ht="14.4" spans="1:5">
      <c r="A8" s="39"/>
      <c r="B8" s="39"/>
      <c r="C8" s="39"/>
      <c r="D8" s="68" t="s">
        <v>347</v>
      </c>
      <c r="E8" s="44"/>
    </row>
    <row r="9" ht="14.4" spans="1:5">
      <c r="A9" s="31" t="s">
        <v>348</v>
      </c>
      <c r="B9" s="70" t="s">
        <v>349</v>
      </c>
      <c r="C9" s="70"/>
      <c r="D9" s="70"/>
      <c r="E9" s="70"/>
    </row>
    <row r="10" ht="87" customHeight="1" spans="1:5">
      <c r="A10" s="31"/>
      <c r="B10" s="48" t="s">
        <v>387</v>
      </c>
      <c r="C10" s="48"/>
      <c r="D10" s="48"/>
      <c r="E10" s="48"/>
    </row>
    <row r="11" ht="14.4" spans="1:5">
      <c r="A11" s="49" t="s">
        <v>351</v>
      </c>
      <c r="B11" s="31" t="s">
        <v>352</v>
      </c>
      <c r="C11" s="31" t="s">
        <v>353</v>
      </c>
      <c r="D11" s="49" t="s">
        <v>354</v>
      </c>
      <c r="E11" s="49" t="s">
        <v>355</v>
      </c>
    </row>
    <row r="12" ht="32" customHeight="1" spans="1:5">
      <c r="A12" s="49"/>
      <c r="B12" s="49" t="s">
        <v>356</v>
      </c>
      <c r="C12" s="49" t="s">
        <v>357</v>
      </c>
      <c r="D12" s="55" t="s">
        <v>388</v>
      </c>
      <c r="E12" s="55" t="s">
        <v>389</v>
      </c>
    </row>
    <row r="13" ht="35.25" customHeight="1" spans="1:5">
      <c r="A13" s="49"/>
      <c r="B13" s="49"/>
      <c r="C13" s="49" t="s">
        <v>360</v>
      </c>
      <c r="D13" s="55" t="s">
        <v>390</v>
      </c>
      <c r="E13" s="55" t="s">
        <v>391</v>
      </c>
    </row>
    <row r="14" ht="39" customHeight="1" spans="1:5">
      <c r="A14" s="49"/>
      <c r="B14" s="49"/>
      <c r="C14" s="49" t="s">
        <v>363</v>
      </c>
      <c r="D14" s="58" t="s">
        <v>364</v>
      </c>
      <c r="E14" s="55" t="s">
        <v>365</v>
      </c>
    </row>
    <row r="15" ht="37.5" customHeight="1" spans="1:5">
      <c r="A15" s="49"/>
      <c r="B15" s="49" t="s">
        <v>366</v>
      </c>
      <c r="C15" s="49" t="s">
        <v>367</v>
      </c>
      <c r="D15" s="55" t="s">
        <v>392</v>
      </c>
      <c r="E15" s="55" t="s">
        <v>369</v>
      </c>
    </row>
    <row r="16" ht="27.75" customHeight="1" spans="1:5">
      <c r="A16" s="49"/>
      <c r="B16" s="49"/>
      <c r="C16" s="49" t="s">
        <v>370</v>
      </c>
      <c r="D16" s="55"/>
      <c r="E16" s="55"/>
    </row>
    <row r="17" ht="38" customHeight="1" spans="1:6">
      <c r="A17" s="49"/>
      <c r="B17" s="49" t="s">
        <v>371</v>
      </c>
      <c r="C17" s="49" t="s">
        <v>372</v>
      </c>
      <c r="D17" s="55" t="s">
        <v>386</v>
      </c>
      <c r="E17" s="55" t="s">
        <v>393</v>
      </c>
    </row>
    <row r="18" ht="27" customHeight="1" spans="1:6">
      <c r="A18" s="49"/>
      <c r="B18" s="49"/>
      <c r="C18" s="49" t="s">
        <v>374</v>
      </c>
      <c r="D18" s="55"/>
      <c r="E18" s="55"/>
    </row>
    <row r="19" ht="75.75" customHeight="1" spans="1:6">
      <c r="A19" s="49"/>
      <c r="B19" s="49" t="s">
        <v>375</v>
      </c>
      <c r="C19" s="49" t="s">
        <v>376</v>
      </c>
      <c r="D19" s="55" t="s">
        <v>392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H10" sqref="H10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394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10000</v>
      </c>
    </row>
    <row r="7" ht="14.4" spans="1:5">
      <c r="A7" s="39"/>
      <c r="B7" s="39"/>
      <c r="C7" s="39"/>
      <c r="D7" s="42" t="s">
        <v>346</v>
      </c>
      <c r="E7" s="43">
        <v>10000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395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38" customHeight="1" spans="1:5">
      <c r="A12" s="49"/>
      <c r="B12" s="54" t="s">
        <v>356</v>
      </c>
      <c r="C12" s="49" t="s">
        <v>357</v>
      </c>
      <c r="D12" s="66" t="s">
        <v>396</v>
      </c>
      <c r="E12" s="55" t="s">
        <v>397</v>
      </c>
    </row>
    <row r="13" ht="35.25" customHeight="1" spans="1:5">
      <c r="A13" s="49"/>
      <c r="B13" s="52"/>
      <c r="C13" s="57" t="s">
        <v>360</v>
      </c>
      <c r="D13" s="66" t="s">
        <v>398</v>
      </c>
      <c r="E13" s="55" t="s">
        <v>399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9" t="s">
        <v>400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9" t="s">
        <v>394</v>
      </c>
      <c r="E17" s="55" t="s">
        <v>401</v>
      </c>
    </row>
    <row r="18" ht="27" customHeight="1" spans="1:6">
      <c r="A18" s="49"/>
      <c r="B18" s="57"/>
      <c r="C18" s="57" t="s">
        <v>374</v>
      </c>
      <c r="D18" s="55"/>
      <c r="E18" s="55"/>
    </row>
    <row r="19" ht="28.8" spans="1:6">
      <c r="A19" s="49"/>
      <c r="B19" s="57" t="s">
        <v>375</v>
      </c>
      <c r="C19" s="57" t="s">
        <v>376</v>
      </c>
      <c r="D19" s="66" t="s">
        <v>400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4" sqref="D4:E4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64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402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15000</v>
      </c>
    </row>
    <row r="7" ht="14.4" spans="1:5">
      <c r="A7" s="39"/>
      <c r="B7" s="39"/>
      <c r="C7" s="39"/>
      <c r="D7" s="42" t="s">
        <v>346</v>
      </c>
      <c r="E7" s="43">
        <v>15000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65"/>
      <c r="E9" s="46"/>
    </row>
    <row r="10" ht="87" customHeight="1" spans="1:5">
      <c r="A10" s="36"/>
      <c r="B10" s="48" t="s">
        <v>403</v>
      </c>
      <c r="C10" s="48"/>
      <c r="D10" s="48"/>
      <c r="E10" s="48"/>
    </row>
    <row r="11" ht="14.4" spans="1:5">
      <c r="A11" s="49" t="s">
        <v>351</v>
      </c>
      <c r="B11" s="31" t="s">
        <v>352</v>
      </c>
      <c r="C11" s="31" t="s">
        <v>353</v>
      </c>
      <c r="D11" s="49" t="s">
        <v>354</v>
      </c>
      <c r="E11" s="49" t="s">
        <v>355</v>
      </c>
    </row>
    <row r="12" ht="43.2" spans="1:5">
      <c r="A12" s="49"/>
      <c r="B12" s="49" t="s">
        <v>356</v>
      </c>
      <c r="C12" s="49" t="s">
        <v>357</v>
      </c>
      <c r="D12" s="66" t="s">
        <v>404</v>
      </c>
      <c r="E12" s="55" t="s">
        <v>405</v>
      </c>
    </row>
    <row r="13" ht="14.4" spans="1:5">
      <c r="A13" s="49"/>
      <c r="B13" s="49"/>
      <c r="C13" s="49" t="s">
        <v>360</v>
      </c>
      <c r="D13" s="66" t="s">
        <v>406</v>
      </c>
      <c r="E13" s="55" t="s">
        <v>407</v>
      </c>
    </row>
    <row r="14" ht="39" customHeight="1" spans="1:5">
      <c r="A14" s="49"/>
      <c r="B14" s="49"/>
      <c r="C14" s="49" t="s">
        <v>363</v>
      </c>
      <c r="D14" s="62" t="s">
        <v>364</v>
      </c>
      <c r="E14" s="55" t="s">
        <v>365</v>
      </c>
    </row>
    <row r="15" ht="37.5" customHeight="1" spans="1:5">
      <c r="A15" s="49"/>
      <c r="B15" s="49" t="s">
        <v>366</v>
      </c>
      <c r="C15" s="49" t="s">
        <v>367</v>
      </c>
      <c r="D15" s="66" t="s">
        <v>408</v>
      </c>
      <c r="E15" s="61">
        <v>0.98</v>
      </c>
    </row>
    <row r="16" ht="27.75" customHeight="1" spans="1:5">
      <c r="A16" s="49"/>
      <c r="B16" s="49"/>
      <c r="C16" s="49" t="s">
        <v>370</v>
      </c>
      <c r="D16" s="55"/>
      <c r="E16" s="55"/>
    </row>
    <row r="17" ht="14.4" spans="1:6">
      <c r="A17" s="49"/>
      <c r="B17" s="49" t="s">
        <v>371</v>
      </c>
      <c r="C17" s="49" t="s">
        <v>372</v>
      </c>
      <c r="D17" s="66" t="s">
        <v>409</v>
      </c>
      <c r="E17" s="55" t="s">
        <v>410</v>
      </c>
    </row>
    <row r="18" ht="27" customHeight="1" spans="1:6">
      <c r="A18" s="49"/>
      <c r="B18" s="49"/>
      <c r="C18" s="49" t="s">
        <v>374</v>
      </c>
      <c r="D18" s="55"/>
      <c r="E18" s="55"/>
    </row>
    <row r="19" ht="28.8" spans="1:6">
      <c r="A19" s="49"/>
      <c r="B19" s="49" t="s">
        <v>375</v>
      </c>
      <c r="C19" s="49" t="s">
        <v>376</v>
      </c>
      <c r="D19" s="66" t="s">
        <v>408</v>
      </c>
      <c r="E19" s="61">
        <v>0.98</v>
      </c>
      <c r="F19" s="59"/>
    </row>
    <row r="20" spans="1:6">
      <c r="D20" s="67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G10" sqref="G10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14.4" spans="1:5">
      <c r="A4" s="31" t="s">
        <v>341</v>
      </c>
      <c r="B4" s="31"/>
      <c r="C4" s="32"/>
      <c r="D4" s="63" t="s">
        <v>411</v>
      </c>
      <c r="E4" s="63"/>
    </row>
    <row r="5" ht="14.4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62965</v>
      </c>
    </row>
    <row r="7" ht="14.4" spans="1:5">
      <c r="A7" s="39"/>
      <c r="B7" s="39"/>
      <c r="C7" s="39"/>
      <c r="D7" s="42" t="s">
        <v>346</v>
      </c>
      <c r="E7" s="43">
        <v>62965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412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27" customHeight="1" spans="1:5">
      <c r="A12" s="49"/>
      <c r="B12" s="54" t="s">
        <v>356</v>
      </c>
      <c r="C12" s="49" t="s">
        <v>413</v>
      </c>
      <c r="D12" s="55" t="s">
        <v>414</v>
      </c>
      <c r="E12" s="55" t="s">
        <v>381</v>
      </c>
    </row>
    <row r="13" ht="35.25" customHeight="1" spans="1:5">
      <c r="A13" s="49"/>
      <c r="B13" s="52"/>
      <c r="C13" s="57" t="s">
        <v>360</v>
      </c>
      <c r="D13" s="62" t="s">
        <v>415</v>
      </c>
      <c r="E13" s="55" t="s">
        <v>391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416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34" customHeight="1" spans="1:6">
      <c r="A17" s="49"/>
      <c r="B17" s="53" t="s">
        <v>371</v>
      </c>
      <c r="C17" s="57" t="s">
        <v>372</v>
      </c>
      <c r="D17" s="55" t="s">
        <v>417</v>
      </c>
      <c r="E17" s="55" t="s">
        <v>418</v>
      </c>
    </row>
    <row r="18" ht="27" customHeight="1" spans="1:6">
      <c r="A18" s="49"/>
      <c r="B18" s="57"/>
      <c r="C18" s="57" t="s">
        <v>374</v>
      </c>
      <c r="D18" s="55"/>
      <c r="E18" s="55"/>
    </row>
    <row r="19" ht="75.75" customHeight="1" spans="1:6">
      <c r="A19" s="49"/>
      <c r="B19" s="57" t="s">
        <v>375</v>
      </c>
      <c r="C19" s="57" t="s">
        <v>376</v>
      </c>
      <c r="D19" s="55" t="s">
        <v>416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34" sqref="C34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0" width="9.75" customWidth="1"/>
  </cols>
  <sheetData>
    <row r="1" ht="14.25" customHeight="1" spans="1:6">
      <c r="A1" s="146"/>
      <c r="B1" s="72"/>
      <c r="D1" s="147"/>
      <c r="E1" s="72" t="s">
        <v>3</v>
      </c>
      <c r="F1" s="129" t="s">
        <v>4</v>
      </c>
    </row>
    <row r="2" ht="19.9" customHeight="1" spans="1:6">
      <c r="A2" s="149"/>
      <c r="B2" s="150" t="s">
        <v>5</v>
      </c>
      <c r="C2" s="150"/>
      <c r="D2" s="150"/>
      <c r="E2" s="150"/>
      <c r="F2" s="129"/>
    </row>
    <row r="3" ht="17.1" customHeight="1" spans="1:6">
      <c r="A3" s="149"/>
      <c r="B3" s="79" t="s">
        <v>6</v>
      </c>
      <c r="D3" s="73"/>
      <c r="E3" s="151" t="s">
        <v>7</v>
      </c>
      <c r="F3" s="129"/>
    </row>
    <row r="4" ht="21.4" customHeight="1" spans="1:6">
      <c r="A4" s="149"/>
      <c r="B4" s="131" t="s">
        <v>8</v>
      </c>
      <c r="C4" s="131"/>
      <c r="D4" s="131" t="s">
        <v>9</v>
      </c>
      <c r="E4" s="131"/>
      <c r="F4" s="129"/>
    </row>
    <row r="5" ht="21.4" customHeight="1" spans="1:6">
      <c r="A5" s="149"/>
      <c r="B5" s="131" t="s">
        <v>10</v>
      </c>
      <c r="C5" s="131" t="s">
        <v>11</v>
      </c>
      <c r="D5" s="131" t="s">
        <v>10</v>
      </c>
      <c r="E5" s="131" t="s">
        <v>11</v>
      </c>
      <c r="F5" s="129"/>
    </row>
    <row r="6" ht="19.9" customHeight="1" spans="1:6">
      <c r="A6" s="76"/>
      <c r="B6" s="136" t="s">
        <v>12</v>
      </c>
      <c r="C6" s="137">
        <v>13917900.9</v>
      </c>
      <c r="D6" s="136" t="s">
        <v>13</v>
      </c>
      <c r="E6" s="137">
        <v>5180002.2</v>
      </c>
      <c r="F6" s="85"/>
    </row>
    <row r="7" ht="19.9" customHeight="1" spans="1:6">
      <c r="A7" s="76"/>
      <c r="B7" s="136" t="s">
        <v>14</v>
      </c>
      <c r="C7" s="137">
        <v>247427.76</v>
      </c>
      <c r="D7" s="136" t="s">
        <v>15</v>
      </c>
      <c r="E7" s="137"/>
      <c r="F7" s="85"/>
    </row>
    <row r="8" ht="19.9" customHeight="1" spans="1:6">
      <c r="A8" s="76"/>
      <c r="B8" s="136" t="s">
        <v>16</v>
      </c>
      <c r="C8" s="137"/>
      <c r="D8" s="136" t="s">
        <v>17</v>
      </c>
      <c r="E8" s="137"/>
      <c r="F8" s="85"/>
    </row>
    <row r="9" ht="19.9" customHeight="1" spans="1:6">
      <c r="A9" s="76"/>
      <c r="B9" s="136" t="s">
        <v>18</v>
      </c>
      <c r="C9" s="137"/>
      <c r="D9" s="136" t="s">
        <v>19</v>
      </c>
      <c r="E9" s="137"/>
      <c r="F9" s="85"/>
    </row>
    <row r="10" ht="19.9" customHeight="1" spans="1:6">
      <c r="A10" s="76"/>
      <c r="B10" s="136" t="s">
        <v>20</v>
      </c>
      <c r="C10" s="137"/>
      <c r="D10" s="136" t="s">
        <v>21</v>
      </c>
      <c r="E10" s="137"/>
      <c r="F10" s="85"/>
    </row>
    <row r="11" ht="19.9" customHeight="1" spans="1:6">
      <c r="A11" s="76"/>
      <c r="B11" s="136" t="s">
        <v>22</v>
      </c>
      <c r="C11" s="137"/>
      <c r="D11" s="136" t="s">
        <v>23</v>
      </c>
      <c r="E11" s="137"/>
      <c r="F11" s="85"/>
    </row>
    <row r="12" ht="19.9" customHeight="1" spans="1:6">
      <c r="A12" s="76"/>
      <c r="B12" s="136" t="s">
        <v>24</v>
      </c>
      <c r="C12" s="137"/>
      <c r="D12" s="136" t="s">
        <v>25</v>
      </c>
      <c r="E12" s="137">
        <v>528971.44</v>
      </c>
      <c r="F12" s="85"/>
    </row>
    <row r="13" ht="19.9" customHeight="1" spans="1:6">
      <c r="A13" s="76"/>
      <c r="B13" s="136" t="s">
        <v>24</v>
      </c>
      <c r="C13" s="137"/>
      <c r="D13" s="136" t="s">
        <v>26</v>
      </c>
      <c r="E13" s="137">
        <v>2109292.67</v>
      </c>
      <c r="F13" s="85"/>
    </row>
    <row r="14" ht="19.9" customHeight="1" spans="1:6">
      <c r="A14" s="76"/>
      <c r="B14" s="136" t="s">
        <v>24</v>
      </c>
      <c r="C14" s="137"/>
      <c r="D14" s="136" t="s">
        <v>27</v>
      </c>
      <c r="E14" s="137"/>
      <c r="F14" s="85"/>
    </row>
    <row r="15" ht="19.9" customHeight="1" spans="1:6">
      <c r="A15" s="76"/>
      <c r="B15" s="136" t="s">
        <v>24</v>
      </c>
      <c r="C15" s="137"/>
      <c r="D15" s="136" t="s">
        <v>28</v>
      </c>
      <c r="E15" s="137">
        <v>604387.47</v>
      </c>
      <c r="F15" s="85"/>
    </row>
    <row r="16" ht="19.9" customHeight="1" spans="1:6">
      <c r="A16" s="76"/>
      <c r="B16" s="136" t="s">
        <v>24</v>
      </c>
      <c r="C16" s="137"/>
      <c r="D16" s="136" t="s">
        <v>29</v>
      </c>
      <c r="E16" s="137">
        <v>12677.67</v>
      </c>
      <c r="F16" s="85"/>
    </row>
    <row r="17" ht="19.9" customHeight="1" spans="1:6">
      <c r="A17" s="76"/>
      <c r="B17" s="136" t="s">
        <v>24</v>
      </c>
      <c r="C17" s="137"/>
      <c r="D17" s="136" t="s">
        <v>30</v>
      </c>
      <c r="E17" s="137">
        <v>454727.76</v>
      </c>
      <c r="F17" s="85"/>
    </row>
    <row r="18" ht="19.9" customHeight="1" spans="1:6">
      <c r="A18" s="76"/>
      <c r="B18" s="136" t="s">
        <v>24</v>
      </c>
      <c r="C18" s="137"/>
      <c r="D18" s="136" t="s">
        <v>31</v>
      </c>
      <c r="E18" s="137">
        <v>4498860.65</v>
      </c>
      <c r="F18" s="85"/>
    </row>
    <row r="19" ht="19.9" customHeight="1" spans="1:6">
      <c r="A19" s="76"/>
      <c r="B19" s="136" t="s">
        <v>24</v>
      </c>
      <c r="C19" s="137"/>
      <c r="D19" s="136" t="s">
        <v>32</v>
      </c>
      <c r="E19" s="137"/>
      <c r="F19" s="85"/>
    </row>
    <row r="20" ht="19.9" customHeight="1" spans="1:6">
      <c r="A20" s="76"/>
      <c r="B20" s="136" t="s">
        <v>24</v>
      </c>
      <c r="C20" s="137"/>
      <c r="D20" s="136" t="s">
        <v>33</v>
      </c>
      <c r="E20" s="137"/>
      <c r="F20" s="85"/>
    </row>
    <row r="21" ht="19.9" customHeight="1" spans="1:6">
      <c r="A21" s="76"/>
      <c r="B21" s="136" t="s">
        <v>24</v>
      </c>
      <c r="C21" s="137"/>
      <c r="D21" s="136" t="s">
        <v>34</v>
      </c>
      <c r="E21" s="137"/>
      <c r="F21" s="85"/>
    </row>
    <row r="22" ht="19.9" customHeight="1" spans="1:6">
      <c r="A22" s="76"/>
      <c r="B22" s="136" t="s">
        <v>24</v>
      </c>
      <c r="C22" s="137"/>
      <c r="D22" s="136" t="s">
        <v>35</v>
      </c>
      <c r="E22" s="137"/>
      <c r="F22" s="85"/>
    </row>
    <row r="23" ht="19.9" customHeight="1" spans="1:6">
      <c r="A23" s="76"/>
      <c r="B23" s="136" t="s">
        <v>24</v>
      </c>
      <c r="C23" s="137"/>
      <c r="D23" s="136" t="s">
        <v>36</v>
      </c>
      <c r="E23" s="137"/>
      <c r="F23" s="85"/>
    </row>
    <row r="24" ht="19.9" customHeight="1" spans="1:6">
      <c r="A24" s="76"/>
      <c r="B24" s="136" t="s">
        <v>24</v>
      </c>
      <c r="C24" s="137"/>
      <c r="D24" s="136" t="s">
        <v>37</v>
      </c>
      <c r="E24" s="137"/>
      <c r="F24" s="85"/>
    </row>
    <row r="25" ht="19.9" customHeight="1" spans="1:6">
      <c r="A25" s="76"/>
      <c r="B25" s="136" t="s">
        <v>24</v>
      </c>
      <c r="C25" s="137"/>
      <c r="D25" s="136" t="s">
        <v>38</v>
      </c>
      <c r="E25" s="137">
        <v>776408.8</v>
      </c>
      <c r="F25" s="85"/>
    </row>
    <row r="26" ht="19.9" customHeight="1" spans="1:6">
      <c r="A26" s="76"/>
      <c r="B26" s="136" t="s">
        <v>24</v>
      </c>
      <c r="C26" s="137"/>
      <c r="D26" s="136" t="s">
        <v>39</v>
      </c>
      <c r="E26" s="137"/>
      <c r="F26" s="85"/>
    </row>
    <row r="27" ht="19.9" customHeight="1" spans="1:6">
      <c r="A27" s="76"/>
      <c r="B27" s="136" t="s">
        <v>24</v>
      </c>
      <c r="C27" s="137"/>
      <c r="D27" s="136" t="s">
        <v>40</v>
      </c>
      <c r="E27" s="137"/>
      <c r="F27" s="85"/>
    </row>
    <row r="28" ht="19.9" customHeight="1" spans="1:6">
      <c r="A28" s="76"/>
      <c r="B28" s="136" t="s">
        <v>24</v>
      </c>
      <c r="C28" s="137"/>
      <c r="D28" s="136" t="s">
        <v>41</v>
      </c>
      <c r="E28" s="137"/>
      <c r="F28" s="85"/>
    </row>
    <row r="29" ht="19.9" customHeight="1" spans="1:6">
      <c r="A29" s="76"/>
      <c r="B29" s="136" t="s">
        <v>24</v>
      </c>
      <c r="C29" s="137"/>
      <c r="D29" s="136" t="s">
        <v>42</v>
      </c>
      <c r="E29" s="137"/>
      <c r="F29" s="85"/>
    </row>
    <row r="30" ht="19.9" customHeight="1" spans="1:6">
      <c r="A30" s="76"/>
      <c r="B30" s="136" t="s">
        <v>24</v>
      </c>
      <c r="C30" s="137"/>
      <c r="D30" s="136" t="s">
        <v>43</v>
      </c>
      <c r="E30" s="137"/>
      <c r="F30" s="85"/>
    </row>
    <row r="31" ht="19.9" customHeight="1" spans="1:6">
      <c r="A31" s="76"/>
      <c r="B31" s="136" t="s">
        <v>24</v>
      </c>
      <c r="C31" s="137"/>
      <c r="D31" s="136" t="s">
        <v>44</v>
      </c>
      <c r="E31" s="137"/>
      <c r="F31" s="85"/>
    </row>
    <row r="32" ht="19.9" customHeight="1" spans="1:6">
      <c r="A32" s="76"/>
      <c r="B32" s="136" t="s">
        <v>24</v>
      </c>
      <c r="C32" s="137"/>
      <c r="D32" s="136" t="s">
        <v>45</v>
      </c>
      <c r="E32" s="137"/>
      <c r="F32" s="85"/>
    </row>
    <row r="33" ht="19.9" customHeight="1" spans="1:6">
      <c r="A33" s="76"/>
      <c r="B33" s="136" t="s">
        <v>24</v>
      </c>
      <c r="C33" s="137"/>
      <c r="D33" s="136" t="s">
        <v>46</v>
      </c>
      <c r="E33" s="137"/>
      <c r="F33" s="85"/>
    </row>
    <row r="34" ht="19.9" customHeight="1" spans="1:6">
      <c r="A34" s="86"/>
      <c r="B34" s="138" t="s">
        <v>47</v>
      </c>
      <c r="C34" s="133">
        <f>SUM(C6:C33)</f>
        <v>14165328.66</v>
      </c>
      <c r="D34" s="138" t="s">
        <v>48</v>
      </c>
      <c r="E34" s="133">
        <f>SUM(E6:E33)</f>
        <v>14165328.66</v>
      </c>
      <c r="F34" s="89"/>
    </row>
    <row r="35" ht="19.9" customHeight="1" spans="1:6">
      <c r="A35" s="153"/>
      <c r="B35" s="135" t="s">
        <v>49</v>
      </c>
      <c r="C35" s="137"/>
      <c r="D35" s="135"/>
      <c r="E35" s="137"/>
      <c r="F35" s="154"/>
    </row>
    <row r="36" ht="19.9" customHeight="1" spans="1:6">
      <c r="A36" s="155"/>
      <c r="B36" s="132" t="s">
        <v>50</v>
      </c>
      <c r="C36" s="133">
        <f>C34</f>
        <v>14165328.66</v>
      </c>
      <c r="D36" s="132" t="s">
        <v>51</v>
      </c>
      <c r="E36" s="133">
        <f>E34</f>
        <v>14165328.66</v>
      </c>
      <c r="F36" s="156"/>
    </row>
    <row r="37" ht="8.45" customHeight="1" spans="1:6">
      <c r="A37" s="152"/>
      <c r="B37" s="152"/>
      <c r="C37" s="157"/>
      <c r="D37" s="157"/>
      <c r="E37" s="152"/>
      <c r="F37" s="15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B10" sqref="B10:E10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9.2222222222222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419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300000</v>
      </c>
    </row>
    <row r="7" ht="14.4" spans="1:5">
      <c r="A7" s="39"/>
      <c r="B7" s="39"/>
      <c r="C7" s="39"/>
      <c r="D7" s="42" t="s">
        <v>346</v>
      </c>
      <c r="E7" s="43">
        <v>300000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420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48" customHeight="1" spans="1:5">
      <c r="A12" s="49"/>
      <c r="B12" s="54" t="s">
        <v>356</v>
      </c>
      <c r="C12" s="49" t="s">
        <v>357</v>
      </c>
      <c r="D12" s="55" t="s">
        <v>421</v>
      </c>
      <c r="E12" s="55" t="s">
        <v>422</v>
      </c>
    </row>
    <row r="13" ht="35.25" customHeight="1" spans="1:5">
      <c r="A13" s="49"/>
      <c r="B13" s="52"/>
      <c r="C13" s="57" t="s">
        <v>360</v>
      </c>
      <c r="D13" s="55" t="s">
        <v>423</v>
      </c>
      <c r="E13" s="55" t="s">
        <v>424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9" t="s">
        <v>425</v>
      </c>
      <c r="E15" s="61">
        <v>0.98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45" customHeight="1" spans="1:6">
      <c r="A17" s="49"/>
      <c r="B17" s="53" t="s">
        <v>371</v>
      </c>
      <c r="C17" s="57" t="s">
        <v>372</v>
      </c>
      <c r="D17" s="59" t="s">
        <v>426</v>
      </c>
      <c r="E17" s="55" t="s">
        <v>427</v>
      </c>
    </row>
    <row r="18" ht="27" customHeight="1" spans="1:6">
      <c r="A18" s="49"/>
      <c r="B18" s="57"/>
      <c r="C18" s="57" t="s">
        <v>374</v>
      </c>
      <c r="D18" s="55"/>
      <c r="E18" s="55"/>
    </row>
    <row r="19" ht="75.75" customHeight="1" spans="1:6">
      <c r="A19" s="49"/>
      <c r="B19" s="57" t="s">
        <v>375</v>
      </c>
      <c r="C19" s="57" t="s">
        <v>376</v>
      </c>
      <c r="D19" s="62" t="s">
        <v>425</v>
      </c>
      <c r="E19" s="61">
        <v>0.98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4" sqref="D4:E4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1.8796296296296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428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210000</v>
      </c>
    </row>
    <row r="7" ht="14.4" spans="1:5">
      <c r="A7" s="39"/>
      <c r="B7" s="39"/>
      <c r="C7" s="39"/>
      <c r="D7" s="42" t="s">
        <v>346</v>
      </c>
      <c r="E7" s="43">
        <v>210000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429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27" customHeight="1" spans="1:5">
      <c r="A12" s="49"/>
      <c r="B12" s="54" t="s">
        <v>356</v>
      </c>
      <c r="C12" s="49" t="s">
        <v>357</v>
      </c>
      <c r="D12" s="55" t="s">
        <v>430</v>
      </c>
      <c r="E12" s="55" t="s">
        <v>431</v>
      </c>
    </row>
    <row r="13" ht="35.25" customHeight="1" spans="1:5">
      <c r="A13" s="49"/>
      <c r="B13" s="52"/>
      <c r="C13" s="49" t="s">
        <v>360</v>
      </c>
      <c r="D13" s="55" t="s">
        <v>432</v>
      </c>
      <c r="E13" s="55" t="s">
        <v>431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433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5" t="s">
        <v>434</v>
      </c>
      <c r="E17" s="55" t="s">
        <v>435</v>
      </c>
    </row>
    <row r="18" ht="27" customHeight="1" spans="1:6">
      <c r="A18" s="49"/>
      <c r="B18" s="57"/>
      <c r="C18" s="57" t="s">
        <v>374</v>
      </c>
      <c r="D18" s="55"/>
      <c r="E18" s="55"/>
    </row>
    <row r="19" ht="28.8" spans="1:6">
      <c r="A19" s="49"/>
      <c r="B19" s="57" t="s">
        <v>375</v>
      </c>
      <c r="C19" s="57" t="s">
        <v>376</v>
      </c>
      <c r="D19" s="55" t="s">
        <v>433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4" sqref="D4:E4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24.75" style="25" customWidth="1"/>
    <col min="5" max="5" width="35.2222222222222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436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525000</v>
      </c>
    </row>
    <row r="7" ht="14.4" spans="1:5">
      <c r="A7" s="39"/>
      <c r="B7" s="39"/>
      <c r="C7" s="39"/>
      <c r="D7" s="42" t="s">
        <v>346</v>
      </c>
      <c r="E7" s="43">
        <v>525000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429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46" customHeight="1" spans="1:5">
      <c r="A12" s="49"/>
      <c r="B12" s="54" t="s">
        <v>356</v>
      </c>
      <c r="C12" s="49" t="s">
        <v>357</v>
      </c>
      <c r="D12" s="55" t="s">
        <v>437</v>
      </c>
      <c r="E12" s="55" t="s">
        <v>431</v>
      </c>
    </row>
    <row r="13" ht="40" customHeight="1" spans="1:5">
      <c r="A13" s="49"/>
      <c r="B13" s="52"/>
      <c r="C13" s="49" t="s">
        <v>360</v>
      </c>
      <c r="D13" s="55" t="s">
        <v>438</v>
      </c>
      <c r="E13" s="55" t="s">
        <v>439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440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5" t="s">
        <v>441</v>
      </c>
      <c r="E17" s="55" t="s">
        <v>442</v>
      </c>
    </row>
    <row r="18" ht="27" customHeight="1" spans="1:6">
      <c r="A18" s="49"/>
      <c r="B18" s="57"/>
      <c r="C18" s="57" t="s">
        <v>374</v>
      </c>
      <c r="D18" s="55"/>
      <c r="E18" s="55"/>
    </row>
    <row r="19" ht="28.8" spans="1:6">
      <c r="A19" s="49"/>
      <c r="B19" s="57" t="s">
        <v>375</v>
      </c>
      <c r="C19" s="57" t="s">
        <v>376</v>
      </c>
      <c r="D19" s="55" t="s">
        <v>440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B10" sqref="B10:E10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41.4444444444444" style="25" customWidth="1"/>
    <col min="5" max="5" width="33.8888888888889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443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207300</v>
      </c>
    </row>
    <row r="7" ht="14.4" spans="1:5">
      <c r="A7" s="39"/>
      <c r="B7" s="39"/>
      <c r="C7" s="39"/>
      <c r="D7" s="42" t="s">
        <v>346</v>
      </c>
      <c r="E7" s="43">
        <v>207300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444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46" customHeight="1" spans="1:5">
      <c r="A12" s="49"/>
      <c r="B12" s="54" t="s">
        <v>356</v>
      </c>
      <c r="C12" s="49" t="s">
        <v>357</v>
      </c>
      <c r="D12" s="55" t="s">
        <v>445</v>
      </c>
      <c r="E12" s="55" t="s">
        <v>422</v>
      </c>
    </row>
    <row r="13" ht="40" customHeight="1" spans="1:5">
      <c r="A13" s="49"/>
      <c r="B13" s="52"/>
      <c r="C13" s="49" t="s">
        <v>360</v>
      </c>
      <c r="D13" s="55" t="s">
        <v>446</v>
      </c>
      <c r="E13" s="55" t="s">
        <v>447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448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5" t="s">
        <v>449</v>
      </c>
      <c r="E17" s="55" t="s">
        <v>450</v>
      </c>
    </row>
    <row r="18" ht="27" customHeight="1" spans="1:6">
      <c r="A18" s="49"/>
      <c r="B18" s="57"/>
      <c r="C18" s="57" t="s">
        <v>374</v>
      </c>
      <c r="D18" s="55"/>
      <c r="E18" s="55"/>
    </row>
    <row r="19" ht="28.8" spans="1:6">
      <c r="A19" s="49"/>
      <c r="B19" s="57" t="s">
        <v>375</v>
      </c>
      <c r="C19" s="57" t="s">
        <v>376</v>
      </c>
      <c r="D19" s="55" t="s">
        <v>448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I10" sqref="I10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41.4444444444444" style="25" customWidth="1"/>
    <col min="5" max="5" width="26.2222222222222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451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247427.76</v>
      </c>
    </row>
    <row r="7" ht="14.4" spans="1:5">
      <c r="A7" s="39"/>
      <c r="B7" s="39"/>
      <c r="C7" s="39"/>
      <c r="D7" s="42" t="s">
        <v>346</v>
      </c>
      <c r="E7" s="43">
        <v>247427.76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452</v>
      </c>
      <c r="C10" s="48"/>
      <c r="D10" s="48"/>
      <c r="E10" s="48"/>
    </row>
    <row r="11" ht="28.8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27" customHeight="1" spans="1:5">
      <c r="A12" s="49"/>
      <c r="B12" s="54" t="s">
        <v>356</v>
      </c>
      <c r="C12" s="49" t="s">
        <v>357</v>
      </c>
      <c r="D12" s="55" t="s">
        <v>453</v>
      </c>
      <c r="E12" s="55" t="s">
        <v>454</v>
      </c>
    </row>
    <row r="13" ht="30" customHeight="1" spans="1:5">
      <c r="A13" s="49"/>
      <c r="B13" s="52"/>
      <c r="C13" s="49" t="s">
        <v>360</v>
      </c>
      <c r="D13" s="55" t="s">
        <v>455</v>
      </c>
      <c r="E13" s="55" t="s">
        <v>454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456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5" t="s">
        <v>457</v>
      </c>
      <c r="E17" s="55" t="s">
        <v>458</v>
      </c>
    </row>
    <row r="18" ht="27" customHeight="1" spans="1:6">
      <c r="A18" s="49"/>
      <c r="B18" s="57"/>
      <c r="C18" s="57" t="s">
        <v>374</v>
      </c>
      <c r="D18" s="55"/>
      <c r="E18" s="55"/>
    </row>
    <row r="19" ht="28.8" spans="1:6">
      <c r="A19" s="49"/>
      <c r="B19" s="57" t="s">
        <v>375</v>
      </c>
      <c r="C19" s="57" t="s">
        <v>376</v>
      </c>
      <c r="D19" s="55" t="s">
        <v>456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0" sqref="F10"/>
    </sheetView>
  </sheetViews>
  <sheetFormatPr defaultColWidth="9" defaultRowHeight="10.8" outlineLevelCol="5"/>
  <cols>
    <col min="1" max="2" width="9" style="25"/>
    <col min="3" max="3" width="15.1296296296296" style="25" customWidth="1"/>
    <col min="4" max="4" width="41.4444444444444" style="25" customWidth="1"/>
    <col min="5" max="5" width="28.7777777777778" style="25" customWidth="1"/>
    <col min="6" max="16384" width="9" style="25"/>
  </cols>
  <sheetData>
    <row r="1" ht="21" customHeight="1" spans="1:5">
      <c r="E1" s="26" t="s">
        <v>338</v>
      </c>
    </row>
    <row r="2" ht="20.4" spans="1:5">
      <c r="A2" s="27" t="s">
        <v>339</v>
      </c>
      <c r="B2" s="27"/>
      <c r="C2" s="27"/>
      <c r="D2" s="27"/>
      <c r="E2" s="27"/>
    </row>
    <row r="3" ht="15.6" spans="1:5">
      <c r="A3" s="28"/>
      <c r="B3" s="28"/>
      <c r="C3" s="28"/>
      <c r="D3" s="29" t="s">
        <v>340</v>
      </c>
      <c r="E3" s="30"/>
    </row>
    <row r="4" ht="30.75" customHeight="1" spans="1:5">
      <c r="A4" s="31" t="s">
        <v>341</v>
      </c>
      <c r="B4" s="31"/>
      <c r="C4" s="32"/>
      <c r="D4" s="33" t="s">
        <v>459</v>
      </c>
      <c r="E4" s="34"/>
    </row>
    <row r="5" ht="33.75" customHeight="1" spans="1:5">
      <c r="A5" s="35" t="s">
        <v>343</v>
      </c>
      <c r="B5" s="35"/>
      <c r="C5" s="36"/>
      <c r="D5" s="37" t="s">
        <v>0</v>
      </c>
      <c r="E5" s="38"/>
    </row>
    <row r="6" ht="14.4" spans="1:5">
      <c r="A6" s="39" t="s">
        <v>344</v>
      </c>
      <c r="B6" s="39"/>
      <c r="C6" s="39"/>
      <c r="D6" s="40" t="s">
        <v>345</v>
      </c>
      <c r="E6" s="41">
        <v>35000</v>
      </c>
    </row>
    <row r="7" ht="14.4" spans="1:5">
      <c r="A7" s="39"/>
      <c r="B7" s="39"/>
      <c r="C7" s="39"/>
      <c r="D7" s="42" t="s">
        <v>346</v>
      </c>
      <c r="E7" s="43">
        <v>35000</v>
      </c>
    </row>
    <row r="8" ht="14.4" spans="1:5">
      <c r="A8" s="39"/>
      <c r="B8" s="39"/>
      <c r="C8" s="39"/>
      <c r="D8" s="42" t="s">
        <v>347</v>
      </c>
      <c r="E8" s="44"/>
    </row>
    <row r="9" ht="14.4" spans="1:5">
      <c r="A9" s="45" t="s">
        <v>348</v>
      </c>
      <c r="B9" s="46" t="s">
        <v>349</v>
      </c>
      <c r="C9" s="46"/>
      <c r="D9" s="47"/>
      <c r="E9" s="46"/>
    </row>
    <row r="10" ht="87" customHeight="1" spans="1:5">
      <c r="A10" s="36"/>
      <c r="B10" s="48" t="s">
        <v>460</v>
      </c>
      <c r="C10" s="48"/>
      <c r="D10" s="48"/>
      <c r="E10" s="48"/>
    </row>
    <row r="11" ht="14.4" spans="1:5">
      <c r="A11" s="49" t="s">
        <v>351</v>
      </c>
      <c r="B11" s="50" t="s">
        <v>352</v>
      </c>
      <c r="C11" s="51" t="s">
        <v>353</v>
      </c>
      <c r="D11" s="52" t="s">
        <v>354</v>
      </c>
      <c r="E11" s="53" t="s">
        <v>355</v>
      </c>
    </row>
    <row r="12" ht="27" customHeight="1" spans="1:5">
      <c r="A12" s="49"/>
      <c r="B12" s="54" t="s">
        <v>356</v>
      </c>
      <c r="C12" s="49" t="s">
        <v>357</v>
      </c>
      <c r="D12" s="55" t="s">
        <v>461</v>
      </c>
      <c r="E12" s="55" t="s">
        <v>422</v>
      </c>
    </row>
    <row r="13" ht="33" customHeight="1" spans="1:5">
      <c r="A13" s="49"/>
      <c r="B13" s="52"/>
      <c r="C13" s="49" t="s">
        <v>360</v>
      </c>
      <c r="D13" s="55" t="s">
        <v>462</v>
      </c>
      <c r="E13" s="55" t="s">
        <v>463</v>
      </c>
    </row>
    <row r="14" ht="39" customHeight="1" spans="1:5">
      <c r="A14" s="49"/>
      <c r="B14" s="56"/>
      <c r="C14" s="57" t="s">
        <v>363</v>
      </c>
      <c r="D14" s="58" t="s">
        <v>364</v>
      </c>
      <c r="E14" s="55" t="s">
        <v>365</v>
      </c>
    </row>
    <row r="15" ht="37.5" customHeight="1" spans="1:5">
      <c r="A15" s="49"/>
      <c r="B15" s="54" t="s">
        <v>366</v>
      </c>
      <c r="C15" s="57" t="s">
        <v>367</v>
      </c>
      <c r="D15" s="55" t="s">
        <v>464</v>
      </c>
      <c r="E15" s="55" t="s">
        <v>369</v>
      </c>
    </row>
    <row r="16" ht="27.75" customHeight="1" spans="1:5">
      <c r="A16" s="49"/>
      <c r="B16" s="56"/>
      <c r="C16" s="57" t="s">
        <v>370</v>
      </c>
      <c r="D16" s="55"/>
      <c r="E16" s="55"/>
    </row>
    <row r="17" ht="26.25" customHeight="1" spans="1:6">
      <c r="A17" s="49"/>
      <c r="B17" s="53" t="s">
        <v>371</v>
      </c>
      <c r="C17" s="57" t="s">
        <v>372</v>
      </c>
      <c r="D17" s="55" t="s">
        <v>465</v>
      </c>
      <c r="E17" s="55" t="s">
        <v>466</v>
      </c>
    </row>
    <row r="18" ht="27" customHeight="1" spans="1:6">
      <c r="A18" s="49"/>
      <c r="B18" s="57"/>
      <c r="C18" s="57" t="s">
        <v>374</v>
      </c>
      <c r="D18" s="55"/>
      <c r="E18" s="55"/>
    </row>
    <row r="19" ht="33" customHeight="1" spans="1:6">
      <c r="A19" s="49"/>
      <c r="B19" s="57" t="s">
        <v>375</v>
      </c>
      <c r="C19" s="57" t="s">
        <v>376</v>
      </c>
      <c r="D19" s="55" t="s">
        <v>464</v>
      </c>
      <c r="E19" s="55" t="s">
        <v>369</v>
      </c>
      <c r="F19" s="59"/>
    </row>
    <row r="20" spans="1:6">
      <c r="D20" s="60"/>
      <c r="E20" s="60"/>
    </row>
  </sheetData>
  <mergeCells count="12">
    <mergeCell ref="A2:E2"/>
    <mergeCell ref="A4:C4"/>
    <mergeCell ref="D4:E4"/>
    <mergeCell ref="A5:C5"/>
    <mergeCell ref="D5:E5"/>
    <mergeCell ref="B10:E10"/>
    <mergeCell ref="A9:A10"/>
    <mergeCell ref="A11:A19"/>
    <mergeCell ref="B12:B14"/>
    <mergeCell ref="B15:B16"/>
    <mergeCell ref="B17:B18"/>
    <mergeCell ref="A6:C8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workbookViewId="0">
      <selection activeCell="D9" sqref="D9:H9"/>
    </sheetView>
  </sheetViews>
  <sheetFormatPr defaultColWidth="10" defaultRowHeight="14.4"/>
  <cols>
    <col min="1" max="1" width="5.75" style="1" customWidth="1"/>
    <col min="2" max="2" width="10.6296296296296" style="1" customWidth="1"/>
    <col min="3" max="3" width="10.25" style="1" customWidth="1"/>
    <col min="4" max="4" width="11.3796296296296" style="1" customWidth="1"/>
    <col min="5" max="5" width="9.62962962962963" style="1" hidden="1" customWidth="1"/>
    <col min="6" max="6" width="15" style="1" customWidth="1"/>
    <col min="7" max="7" width="14" style="1" customWidth="1"/>
    <col min="8" max="8" width="16.6296296296296" style="1" customWidth="1"/>
    <col min="9" max="9" width="9.75" style="1" customWidth="1"/>
    <col min="10" max="16382" width="10" style="1"/>
    <col min="16383" max="16384" width="10" style="2"/>
  </cols>
  <sheetData>
    <row r="1" ht="15.6" spans="1:8">
      <c r="H1" s="3" t="s">
        <v>467</v>
      </c>
    </row>
    <row r="2" ht="27" customHeight="1" spans="1:8">
      <c r="A2" s="4" t="s">
        <v>468</v>
      </c>
      <c r="B2" s="4"/>
      <c r="C2" s="4"/>
      <c r="D2" s="4"/>
      <c r="E2" s="4"/>
      <c r="F2" s="4"/>
      <c r="G2" s="4"/>
      <c r="H2" s="4"/>
    </row>
    <row r="3" ht="26.45" customHeight="1" spans="1:8">
      <c r="A3" s="5" t="s">
        <v>340</v>
      </c>
      <c r="B3" s="5"/>
      <c r="C3" s="5"/>
      <c r="D3" s="5"/>
      <c r="E3" s="5"/>
      <c r="F3" s="5"/>
      <c r="G3" s="5"/>
      <c r="H3" s="5"/>
    </row>
    <row r="4" ht="26.45" customHeight="1" spans="1:8">
      <c r="A4" s="6" t="s">
        <v>469</v>
      </c>
      <c r="B4" s="6"/>
      <c r="C4" s="6"/>
      <c r="D4" s="6" t="s">
        <v>0</v>
      </c>
      <c r="E4" s="6"/>
      <c r="F4" s="6"/>
      <c r="G4" s="6"/>
      <c r="H4" s="6"/>
    </row>
    <row r="5" ht="26.45" customHeight="1" spans="1:8">
      <c r="A5" s="6" t="s">
        <v>470</v>
      </c>
      <c r="B5" s="6" t="s">
        <v>471</v>
      </c>
      <c r="C5" s="6"/>
      <c r="D5" s="6" t="s">
        <v>472</v>
      </c>
      <c r="E5" s="6"/>
      <c r="F5" s="6"/>
      <c r="G5" s="6"/>
      <c r="H5" s="6"/>
    </row>
    <row r="6" ht="36" customHeight="1" spans="1:8">
      <c r="A6" s="6"/>
      <c r="B6" s="7" t="s">
        <v>378</v>
      </c>
      <c r="C6" s="8"/>
      <c r="D6" s="9" t="s">
        <v>379</v>
      </c>
      <c r="E6" s="9"/>
      <c r="F6" s="9"/>
      <c r="G6" s="9"/>
      <c r="H6" s="9"/>
    </row>
    <row r="7" ht="36" customHeight="1" spans="1:8">
      <c r="A7" s="6"/>
      <c r="B7" s="7" t="s">
        <v>428</v>
      </c>
      <c r="C7" s="8"/>
      <c r="D7" s="9" t="s">
        <v>429</v>
      </c>
      <c r="E7" s="9"/>
      <c r="F7" s="9"/>
      <c r="G7" s="9"/>
      <c r="H7" s="9"/>
    </row>
    <row r="8" ht="36" customHeight="1" spans="1:8">
      <c r="A8" s="6"/>
      <c r="B8" s="7" t="s">
        <v>386</v>
      </c>
      <c r="C8" s="8"/>
      <c r="D8" s="9" t="s">
        <v>387</v>
      </c>
      <c r="E8" s="9"/>
      <c r="F8" s="9"/>
      <c r="G8" s="9"/>
      <c r="H8" s="9"/>
    </row>
    <row r="9" ht="36" customHeight="1" spans="1:8">
      <c r="A9" s="6"/>
      <c r="B9" s="6" t="s">
        <v>342</v>
      </c>
      <c r="C9" s="6"/>
      <c r="D9" s="9" t="s">
        <v>350</v>
      </c>
      <c r="E9" s="9"/>
      <c r="F9" s="9"/>
      <c r="G9" s="9"/>
      <c r="H9" s="9"/>
    </row>
    <row r="10" ht="36" customHeight="1" spans="1:8">
      <c r="A10" s="6"/>
      <c r="B10" s="6" t="s">
        <v>402</v>
      </c>
      <c r="C10" s="6"/>
      <c r="D10" s="9" t="s">
        <v>403</v>
      </c>
      <c r="E10" s="9"/>
      <c r="F10" s="9"/>
      <c r="G10" s="9"/>
      <c r="H10" s="9"/>
    </row>
    <row r="11" ht="36" customHeight="1" spans="1:8">
      <c r="A11" s="6"/>
      <c r="B11" s="6" t="s">
        <v>394</v>
      </c>
      <c r="C11" s="6"/>
      <c r="D11" s="9" t="s">
        <v>395</v>
      </c>
      <c r="E11" s="9"/>
      <c r="F11" s="9"/>
      <c r="G11" s="9"/>
      <c r="H11" s="9"/>
    </row>
    <row r="12" ht="42" customHeight="1" spans="1:8">
      <c r="A12" s="6"/>
      <c r="B12" s="6" t="s">
        <v>419</v>
      </c>
      <c r="C12" s="6"/>
      <c r="D12" s="9" t="s">
        <v>420</v>
      </c>
      <c r="E12" s="9"/>
      <c r="F12" s="9"/>
      <c r="G12" s="9"/>
      <c r="H12" s="9"/>
    </row>
    <row r="13" ht="40" customHeight="1" spans="1:8">
      <c r="A13" s="6"/>
      <c r="B13" s="10" t="s">
        <v>436</v>
      </c>
      <c r="C13" s="11"/>
      <c r="D13" s="9" t="s">
        <v>429</v>
      </c>
      <c r="E13" s="9"/>
      <c r="F13" s="9"/>
      <c r="G13" s="9"/>
      <c r="H13" s="9"/>
    </row>
    <row r="14" ht="49" customHeight="1" spans="1:8">
      <c r="A14" s="6"/>
      <c r="B14" s="10" t="s">
        <v>443</v>
      </c>
      <c r="C14" s="11"/>
      <c r="D14" s="12" t="s">
        <v>444</v>
      </c>
      <c r="E14" s="13"/>
      <c r="F14" s="13"/>
      <c r="G14" s="13"/>
      <c r="H14" s="14"/>
    </row>
    <row r="15" ht="36" customHeight="1" spans="1:8">
      <c r="A15" s="6"/>
      <c r="B15" s="10" t="s">
        <v>451</v>
      </c>
      <c r="C15" s="11"/>
      <c r="D15" s="12" t="s">
        <v>452</v>
      </c>
      <c r="E15" s="13"/>
      <c r="F15" s="13"/>
      <c r="G15" s="13"/>
      <c r="H15" s="14"/>
    </row>
    <row r="16" ht="36" customHeight="1" spans="1:8">
      <c r="A16" s="6"/>
      <c r="B16" s="10" t="s">
        <v>459</v>
      </c>
      <c r="C16" s="11"/>
      <c r="D16" s="12" t="s">
        <v>460</v>
      </c>
      <c r="E16" s="13"/>
      <c r="F16" s="13"/>
      <c r="G16" s="13"/>
      <c r="H16" s="14"/>
    </row>
    <row r="17" ht="36" customHeight="1" spans="1:8">
      <c r="A17" s="6"/>
      <c r="B17" s="6" t="s">
        <v>411</v>
      </c>
      <c r="C17" s="6"/>
      <c r="D17" s="9" t="s">
        <v>412</v>
      </c>
      <c r="E17" s="9"/>
      <c r="F17" s="9"/>
      <c r="G17" s="9"/>
      <c r="H17" s="9"/>
    </row>
    <row r="18" ht="26.45" customHeight="1" spans="1:8">
      <c r="A18" s="6"/>
      <c r="B18" s="6" t="s">
        <v>473</v>
      </c>
      <c r="C18" s="6"/>
      <c r="D18" s="6"/>
      <c r="E18" s="6"/>
      <c r="F18" s="6" t="s">
        <v>474</v>
      </c>
      <c r="G18" s="6" t="s">
        <v>475</v>
      </c>
      <c r="H18" s="6" t="s">
        <v>476</v>
      </c>
    </row>
    <row r="19" ht="26.45" customHeight="1" spans="1:8">
      <c r="A19" s="6"/>
      <c r="B19" s="6"/>
      <c r="C19" s="6"/>
      <c r="D19" s="6"/>
      <c r="E19" s="6"/>
      <c r="F19" s="15" t="s">
        <v>477</v>
      </c>
      <c r="G19" s="15" t="s">
        <v>477</v>
      </c>
      <c r="H19" s="16"/>
    </row>
    <row r="20" ht="93.75" customHeight="1" spans="1:8">
      <c r="A20" s="17" t="s">
        <v>478</v>
      </c>
      <c r="B20" s="18" t="s">
        <v>479</v>
      </c>
      <c r="C20" s="18"/>
      <c r="D20" s="18"/>
      <c r="E20" s="18"/>
      <c r="F20" s="18"/>
      <c r="G20" s="18"/>
      <c r="H20" s="18"/>
    </row>
    <row r="21" ht="26.45" customHeight="1" spans="1:8">
      <c r="A21" s="19" t="s">
        <v>480</v>
      </c>
      <c r="B21" s="19" t="s">
        <v>481</v>
      </c>
      <c r="C21" s="19" t="s">
        <v>482</v>
      </c>
      <c r="D21" s="19"/>
      <c r="E21" s="19" t="s">
        <v>483</v>
      </c>
      <c r="F21" s="19"/>
      <c r="G21" s="19" t="s">
        <v>484</v>
      </c>
      <c r="H21" s="19"/>
    </row>
    <row r="22" ht="26.45" customHeight="1" spans="1:8">
      <c r="A22" s="19"/>
      <c r="B22" s="20" t="s">
        <v>356</v>
      </c>
      <c r="C22" s="20" t="s">
        <v>413</v>
      </c>
      <c r="D22" s="20"/>
      <c r="E22" s="19" t="s">
        <v>72</v>
      </c>
      <c r="F22" s="19"/>
      <c r="G22" s="19" t="s">
        <v>485</v>
      </c>
      <c r="H22" s="19"/>
    </row>
    <row r="23" ht="26.45" customHeight="1" spans="1:8">
      <c r="A23" s="19"/>
      <c r="B23" s="20"/>
      <c r="C23" s="20"/>
      <c r="D23" s="20"/>
      <c r="E23" s="19" t="s">
        <v>73</v>
      </c>
      <c r="F23" s="19"/>
      <c r="G23" s="19" t="s">
        <v>486</v>
      </c>
      <c r="H23" s="19"/>
    </row>
    <row r="24" ht="26.45" customHeight="1" spans="1:8">
      <c r="A24" s="19"/>
      <c r="B24" s="20"/>
      <c r="C24" s="20" t="s">
        <v>487</v>
      </c>
      <c r="D24" s="20"/>
      <c r="E24" s="19" t="s">
        <v>488</v>
      </c>
      <c r="F24" s="19"/>
      <c r="G24" s="21">
        <v>1</v>
      </c>
      <c r="H24" s="19"/>
    </row>
    <row r="25" ht="26.45" customHeight="1" spans="1:8">
      <c r="A25" s="19"/>
      <c r="B25" s="20"/>
      <c r="C25" s="20"/>
      <c r="D25" s="20"/>
      <c r="E25" s="19"/>
      <c r="F25" s="19"/>
      <c r="G25" s="19"/>
      <c r="H25" s="19"/>
    </row>
    <row r="26" ht="26.45" customHeight="1" spans="1:8">
      <c r="A26" s="19"/>
      <c r="B26" s="20"/>
      <c r="C26" s="20" t="s">
        <v>489</v>
      </c>
      <c r="D26" s="20"/>
      <c r="E26" s="19" t="s">
        <v>490</v>
      </c>
      <c r="F26" s="19"/>
      <c r="G26" s="19" t="s">
        <v>364</v>
      </c>
      <c r="H26" s="19"/>
    </row>
    <row r="27" ht="26.45" customHeight="1" spans="1:8">
      <c r="A27" s="19"/>
      <c r="B27" s="20"/>
      <c r="C27" s="20"/>
      <c r="D27" s="20"/>
      <c r="E27" s="19"/>
      <c r="F27" s="19"/>
      <c r="G27" s="19"/>
      <c r="H27" s="19"/>
    </row>
    <row r="28" ht="26.45" customHeight="1" spans="1:8">
      <c r="A28" s="19"/>
      <c r="B28" s="20"/>
      <c r="C28" s="20" t="s">
        <v>371</v>
      </c>
      <c r="D28" s="20"/>
      <c r="E28" s="19" t="s">
        <v>72</v>
      </c>
      <c r="F28" s="19"/>
      <c r="G28" s="19" t="s">
        <v>485</v>
      </c>
      <c r="H28" s="19"/>
    </row>
    <row r="29" ht="26.45" customHeight="1" spans="1:8">
      <c r="A29" s="19"/>
      <c r="B29" s="20"/>
      <c r="C29" s="20"/>
      <c r="D29" s="20"/>
      <c r="E29" s="19" t="s">
        <v>73</v>
      </c>
      <c r="F29" s="19"/>
      <c r="G29" s="19" t="s">
        <v>486</v>
      </c>
      <c r="H29" s="19"/>
    </row>
    <row r="30" ht="26.45" customHeight="1" spans="1:8">
      <c r="A30" s="19"/>
      <c r="B30" s="20" t="s">
        <v>366</v>
      </c>
      <c r="C30" s="20" t="s">
        <v>491</v>
      </c>
      <c r="D30" s="20"/>
      <c r="E30" s="19" t="s">
        <v>492</v>
      </c>
      <c r="F30" s="19"/>
      <c r="G30" s="21">
        <v>1</v>
      </c>
      <c r="H30" s="19"/>
    </row>
    <row r="31" ht="26.45" customHeight="1" spans="1:8">
      <c r="A31" s="19"/>
      <c r="B31" s="20"/>
      <c r="C31" s="20" t="s">
        <v>367</v>
      </c>
      <c r="D31" s="20"/>
      <c r="E31" s="19" t="s">
        <v>493</v>
      </c>
      <c r="F31" s="19"/>
      <c r="G31" s="21">
        <v>1</v>
      </c>
      <c r="H31" s="19"/>
    </row>
    <row r="32" ht="26.45" customHeight="1" spans="1:8">
      <c r="A32" s="19"/>
      <c r="B32" s="20"/>
      <c r="C32" s="20" t="s">
        <v>494</v>
      </c>
      <c r="D32" s="20"/>
      <c r="E32" s="19" t="s">
        <v>495</v>
      </c>
      <c r="F32" s="19"/>
      <c r="G32" s="21">
        <v>1</v>
      </c>
      <c r="H32" s="19"/>
    </row>
    <row r="33" ht="26.45" customHeight="1" spans="1:15">
      <c r="A33" s="19"/>
      <c r="B33" s="20"/>
      <c r="C33" s="20" t="s">
        <v>496</v>
      </c>
      <c r="D33" s="20"/>
      <c r="E33" s="19" t="s">
        <v>488</v>
      </c>
      <c r="F33" s="19"/>
      <c r="G33" s="21">
        <v>1</v>
      </c>
      <c r="H33" s="19"/>
    </row>
    <row r="34" ht="26.45" customHeight="1" spans="1:15">
      <c r="A34" s="19"/>
      <c r="B34" s="20" t="s">
        <v>497</v>
      </c>
      <c r="C34" s="20" t="s">
        <v>498</v>
      </c>
      <c r="D34" s="20"/>
      <c r="E34" s="19" t="s">
        <v>499</v>
      </c>
      <c r="F34" s="19"/>
      <c r="G34" s="21">
        <v>1</v>
      </c>
      <c r="H34" s="19"/>
    </row>
    <row r="35" ht="45" customHeight="1" spans="1:15">
      <c r="A35" s="22"/>
      <c r="B35" s="22"/>
      <c r="C35" s="22"/>
      <c r="D35" s="22"/>
      <c r="E35" s="22"/>
      <c r="F35" s="22"/>
      <c r="G35" s="22"/>
      <c r="H35" s="22"/>
    </row>
    <row r="36" ht="16.35" customHeight="1" spans="1:15">
      <c r="A36" s="23"/>
      <c r="B36" s="23"/>
    </row>
    <row r="37" ht="16.35" customHeight="1" spans="1:15">
      <c r="A37" s="23"/>
    </row>
    <row r="38" ht="16.35" customHeight="1" spans="1:15">
      <c r="A38" s="23"/>
      <c r="O38" s="24"/>
    </row>
    <row r="39" ht="16.35" customHeight="1" spans="1:15">
      <c r="A39" s="23"/>
    </row>
    <row r="40" ht="16.35" customHeight="1" spans="1:15">
      <c r="A40" s="23"/>
      <c r="B40" s="23"/>
      <c r="C40" s="23"/>
      <c r="D40" s="23"/>
      <c r="E40" s="23"/>
      <c r="F40" s="23"/>
      <c r="G40" s="23"/>
      <c r="H40" s="23"/>
    </row>
    <row r="41" ht="16.35" customHeight="1" spans="1:15">
      <c r="A41" s="23"/>
      <c r="B41" s="23"/>
      <c r="C41" s="23"/>
      <c r="D41" s="23"/>
      <c r="E41" s="23"/>
      <c r="F41" s="23"/>
      <c r="G41" s="23"/>
      <c r="H41" s="23"/>
    </row>
    <row r="42" ht="16.35" customHeight="1" spans="1:15">
      <c r="A42" s="23"/>
      <c r="B42" s="23"/>
      <c r="C42" s="23"/>
      <c r="D42" s="23"/>
      <c r="E42" s="23"/>
      <c r="F42" s="23"/>
      <c r="G42" s="23"/>
      <c r="H42" s="23"/>
    </row>
    <row r="43" ht="16.35" customHeight="1" spans="1:15">
      <c r="A43" s="23"/>
      <c r="B43" s="23"/>
      <c r="C43" s="23"/>
      <c r="D43" s="23"/>
      <c r="E43" s="23"/>
      <c r="F43" s="23"/>
      <c r="G43" s="23"/>
      <c r="H43" s="23"/>
    </row>
  </sheetData>
  <mergeCells count="75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20:H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A35:H35"/>
    <mergeCell ref="A5:A19"/>
    <mergeCell ref="A21:A34"/>
    <mergeCell ref="B22:B29"/>
    <mergeCell ref="B30:B33"/>
    <mergeCell ref="C22:D23"/>
    <mergeCell ref="C24:D25"/>
    <mergeCell ref="C26:D27"/>
    <mergeCell ref="C28:D29"/>
    <mergeCell ref="B18:E1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I7" sqref="I7"/>
    </sheetView>
  </sheetViews>
  <sheetFormatPr defaultColWidth="10" defaultRowHeight="14.4"/>
  <cols>
    <col min="1" max="1" width="1.5" customWidth="1"/>
    <col min="2" max="2" width="16.8796296296296" customWidth="1"/>
    <col min="3" max="3" width="41" customWidth="1"/>
    <col min="4" max="14" width="16.3796296296296" customWidth="1"/>
    <col min="15" max="15" width="9.75" customWidth="1"/>
  </cols>
  <sheetData>
    <row r="1" ht="14.25" customHeight="1" spans="1:14">
      <c r="A1" s="71"/>
      <c r="B1" s="73"/>
      <c r="C1" s="74"/>
      <c r="D1" s="74"/>
      <c r="E1" s="74"/>
      <c r="F1" s="73"/>
      <c r="G1" s="73"/>
      <c r="H1" s="73"/>
      <c r="K1" s="73"/>
      <c r="L1" s="73"/>
      <c r="M1" s="73"/>
      <c r="N1" s="75" t="s">
        <v>52</v>
      </c>
    </row>
    <row r="2" ht="19.9" customHeight="1" spans="1:14">
      <c r="A2" s="71"/>
      <c r="B2" s="77" t="s">
        <v>53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6" t="s">
        <v>4</v>
      </c>
    </row>
    <row r="3" ht="17.1" customHeight="1" spans="1:14">
      <c r="A3" s="78"/>
      <c r="B3" s="79" t="s">
        <v>6</v>
      </c>
      <c r="C3" s="78"/>
      <c r="D3" s="78"/>
      <c r="E3" s="143"/>
      <c r="F3" s="78"/>
      <c r="G3" s="143"/>
      <c r="H3" s="143"/>
      <c r="I3" s="143"/>
      <c r="J3" s="143"/>
      <c r="K3" s="143"/>
      <c r="L3" s="143"/>
      <c r="M3" s="143"/>
      <c r="N3" s="80" t="s">
        <v>7</v>
      </c>
    </row>
    <row r="4" ht="21.4" customHeight="1" spans="1:14">
      <c r="A4" s="84"/>
      <c r="B4" s="97" t="s">
        <v>10</v>
      </c>
      <c r="C4" s="97"/>
      <c r="D4" s="97" t="s">
        <v>54</v>
      </c>
      <c r="E4" s="97" t="s">
        <v>55</v>
      </c>
      <c r="F4" s="97" t="s">
        <v>56</v>
      </c>
      <c r="G4" s="97" t="s">
        <v>57</v>
      </c>
      <c r="H4" s="97" t="s">
        <v>58</v>
      </c>
      <c r="I4" s="97" t="s">
        <v>59</v>
      </c>
      <c r="J4" s="97" t="s">
        <v>60</v>
      </c>
      <c r="K4" s="97" t="s">
        <v>61</v>
      </c>
      <c r="L4" s="97" t="s">
        <v>62</v>
      </c>
      <c r="M4" s="97" t="s">
        <v>63</v>
      </c>
      <c r="N4" s="97" t="s">
        <v>64</v>
      </c>
    </row>
    <row r="5" ht="21.4" customHeight="1" spans="1:14">
      <c r="A5" s="84"/>
      <c r="B5" s="97" t="s">
        <v>65</v>
      </c>
      <c r="C5" s="97" t="s">
        <v>66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ht="19.9" customHeight="1" spans="1:14">
      <c r="A6" s="86"/>
      <c r="B6" s="87"/>
      <c r="C6" s="87" t="s">
        <v>67</v>
      </c>
      <c r="D6" s="88">
        <f>+D7</f>
        <v>14165328.66</v>
      </c>
      <c r="E6" s="88"/>
      <c r="F6" s="88">
        <f>+F7</f>
        <v>13917900.9</v>
      </c>
      <c r="G6" s="88">
        <f>+G7</f>
        <v>247427.76</v>
      </c>
      <c r="H6" s="88"/>
      <c r="I6" s="88"/>
      <c r="J6" s="88"/>
      <c r="K6" s="88"/>
      <c r="L6" s="88"/>
      <c r="M6" s="88"/>
      <c r="N6" s="88"/>
    </row>
    <row r="7" ht="19.9" customHeight="1" spans="1:14">
      <c r="A7" s="84"/>
      <c r="B7" s="90">
        <v>812</v>
      </c>
      <c r="C7" s="90" t="s">
        <v>68</v>
      </c>
      <c r="D7" s="92">
        <f>SUM(E7:N7)</f>
        <v>14165328.66</v>
      </c>
      <c r="E7" s="92"/>
      <c r="F7" s="92">
        <v>13917900.9</v>
      </c>
      <c r="G7" s="92">
        <v>247427.76</v>
      </c>
      <c r="H7" s="92"/>
      <c r="I7" s="92"/>
      <c r="J7" s="92"/>
      <c r="K7" s="92"/>
      <c r="L7" s="92"/>
      <c r="M7" s="92"/>
      <c r="N7" s="92"/>
    </row>
    <row r="8" ht="19.9" customHeight="1" spans="1:14">
      <c r="A8" s="84"/>
      <c r="B8" s="90" t="s">
        <v>69</v>
      </c>
      <c r="C8" s="90" t="s">
        <v>0</v>
      </c>
      <c r="D8" s="92">
        <f>SUM(E8:N8)</f>
        <v>14165328.66</v>
      </c>
      <c r="E8" s="93"/>
      <c r="F8" s="93">
        <v>13917900.9</v>
      </c>
      <c r="G8" s="93">
        <v>247427.76</v>
      </c>
      <c r="H8" s="93"/>
      <c r="I8" s="93"/>
      <c r="J8" s="93"/>
      <c r="K8" s="93"/>
      <c r="L8" s="93"/>
      <c r="M8" s="93"/>
      <c r="N8" s="93"/>
    </row>
    <row r="9" ht="8.45" customHeight="1" spans="1:14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71"/>
      <c r="B1" s="72"/>
      <c r="C1" s="72"/>
      <c r="D1" s="72"/>
      <c r="E1" s="73"/>
      <c r="F1" s="73"/>
      <c r="G1" s="74"/>
      <c r="H1" s="74"/>
      <c r="I1" s="75" t="s">
        <v>70</v>
      </c>
      <c r="J1" s="76"/>
    </row>
    <row r="2" ht="19.9" customHeight="1" spans="1:10">
      <c r="A2" s="71"/>
      <c r="B2" s="77" t="s">
        <v>71</v>
      </c>
      <c r="C2" s="77"/>
      <c r="D2" s="77"/>
      <c r="E2" s="77"/>
      <c r="F2" s="77"/>
      <c r="G2" s="77"/>
      <c r="H2" s="77"/>
      <c r="I2" s="77"/>
      <c r="J2" s="76" t="s">
        <v>4</v>
      </c>
    </row>
    <row r="3" ht="17.1" customHeight="1" spans="1:10">
      <c r="A3" s="78"/>
      <c r="B3" s="79" t="s">
        <v>6</v>
      </c>
      <c r="C3" s="79"/>
      <c r="D3" s="79"/>
      <c r="E3" s="79"/>
      <c r="F3" s="79"/>
      <c r="G3" s="78"/>
      <c r="H3" s="78"/>
      <c r="I3" s="80" t="s">
        <v>7</v>
      </c>
      <c r="J3" s="81"/>
    </row>
    <row r="4" ht="21.4" customHeight="1" spans="1:10">
      <c r="A4" s="76"/>
      <c r="B4" s="82" t="s">
        <v>10</v>
      </c>
      <c r="C4" s="82"/>
      <c r="D4" s="82"/>
      <c r="E4" s="82"/>
      <c r="F4" s="82"/>
      <c r="G4" s="82" t="s">
        <v>54</v>
      </c>
      <c r="H4" s="82" t="s">
        <v>72</v>
      </c>
      <c r="I4" s="82" t="s">
        <v>73</v>
      </c>
      <c r="J4" s="83"/>
    </row>
    <row r="5" ht="21.4" customHeight="1" spans="1:10">
      <c r="A5" s="84"/>
      <c r="B5" s="82" t="s">
        <v>74</v>
      </c>
      <c r="C5" s="82"/>
      <c r="D5" s="82"/>
      <c r="E5" s="82" t="s">
        <v>65</v>
      </c>
      <c r="F5" s="82" t="s">
        <v>66</v>
      </c>
      <c r="G5" s="82"/>
      <c r="H5" s="82"/>
      <c r="I5" s="82"/>
      <c r="J5" s="83"/>
    </row>
    <row r="6" ht="21.4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82"/>
      <c r="I6" s="82"/>
      <c r="J6" s="85"/>
    </row>
    <row r="7" ht="19.9" customHeight="1" spans="1:10">
      <c r="A7" s="86"/>
      <c r="B7" s="87"/>
      <c r="C7" s="87"/>
      <c r="D7" s="87"/>
      <c r="E7" s="87"/>
      <c r="F7" s="87" t="s">
        <v>67</v>
      </c>
      <c r="G7" s="88">
        <f>H7+I7</f>
        <v>14165328.66</v>
      </c>
      <c r="H7" s="88">
        <f>H8</f>
        <v>12480854.9</v>
      </c>
      <c r="I7" s="88">
        <f>I8</f>
        <v>1684473.76</v>
      </c>
      <c r="J7" s="89"/>
    </row>
    <row r="8" ht="19.9" customHeight="1" spans="1:10">
      <c r="A8" s="84"/>
      <c r="B8" s="90"/>
      <c r="C8" s="90"/>
      <c r="D8" s="90"/>
      <c r="E8" s="90"/>
      <c r="F8" s="91" t="s">
        <v>24</v>
      </c>
      <c r="G8" s="92">
        <f>H8+I8</f>
        <v>14165328.66</v>
      </c>
      <c r="H8" s="92">
        <f>H9</f>
        <v>12480854.9</v>
      </c>
      <c r="I8" s="92">
        <f>I9</f>
        <v>1684473.76</v>
      </c>
      <c r="J8" s="83"/>
    </row>
    <row r="9" ht="19.9" customHeight="1" spans="1:10">
      <c r="A9" s="84"/>
      <c r="B9" s="90"/>
      <c r="C9" s="90"/>
      <c r="D9" s="90"/>
      <c r="E9" s="90"/>
      <c r="F9" s="91" t="s">
        <v>78</v>
      </c>
      <c r="G9" s="92">
        <f>H9+I9</f>
        <v>14165328.66</v>
      </c>
      <c r="H9" s="92">
        <f>SUM(H10:H36)</f>
        <v>12480854.9</v>
      </c>
      <c r="I9" s="92">
        <f>SUM(I10:I36)</f>
        <v>1684473.76</v>
      </c>
      <c r="J9" s="83"/>
    </row>
    <row r="10" ht="19.9" customHeight="1" spans="1:10">
      <c r="A10" s="84"/>
      <c r="B10" s="90" t="s">
        <v>79</v>
      </c>
      <c r="C10" s="90" t="s">
        <v>80</v>
      </c>
      <c r="D10" s="90" t="s">
        <v>80</v>
      </c>
      <c r="E10" s="90" t="s">
        <v>69</v>
      </c>
      <c r="F10" s="91" t="s">
        <v>81</v>
      </c>
      <c r="G10" s="92">
        <f>SUM(H10:I10)</f>
        <v>168265.95</v>
      </c>
      <c r="H10" s="93">
        <v>168265.95</v>
      </c>
      <c r="I10" s="93"/>
      <c r="J10" s="85"/>
    </row>
    <row r="11" ht="19.9" customHeight="1" spans="1:10">
      <c r="A11" s="84"/>
      <c r="B11" s="90" t="s">
        <v>79</v>
      </c>
      <c r="C11" s="90" t="s">
        <v>80</v>
      </c>
      <c r="D11" s="90" t="s">
        <v>82</v>
      </c>
      <c r="E11" s="90" t="s">
        <v>69</v>
      </c>
      <c r="F11" s="91" t="s">
        <v>83</v>
      </c>
      <c r="G11" s="92">
        <f t="shared" ref="G11:G36" si="0">SUM(H11:I11)</f>
        <v>36400</v>
      </c>
      <c r="H11" s="93"/>
      <c r="I11" s="93">
        <v>36400</v>
      </c>
      <c r="J11" s="85"/>
    </row>
    <row r="12" ht="19.9" customHeight="1" spans="1:10">
      <c r="A12" s="84"/>
      <c r="B12" s="90" t="s">
        <v>79</v>
      </c>
      <c r="C12" s="90" t="s">
        <v>84</v>
      </c>
      <c r="D12" s="90" t="s">
        <v>80</v>
      </c>
      <c r="E12" s="90" t="s">
        <v>69</v>
      </c>
      <c r="F12" s="91" t="s">
        <v>81</v>
      </c>
      <c r="G12" s="92">
        <f t="shared" si="0"/>
        <v>3994281.63</v>
      </c>
      <c r="H12" s="93">
        <v>3994281.63</v>
      </c>
      <c r="I12" s="93"/>
      <c r="J12" s="85"/>
    </row>
    <row r="13" ht="19.9" customHeight="1" spans="1:10">
      <c r="A13" s="84"/>
      <c r="B13" s="90" t="s">
        <v>79</v>
      </c>
      <c r="C13" s="90" t="s">
        <v>84</v>
      </c>
      <c r="D13" s="90" t="s">
        <v>85</v>
      </c>
      <c r="E13" s="90" t="s">
        <v>69</v>
      </c>
      <c r="F13" s="91" t="s">
        <v>86</v>
      </c>
      <c r="G13" s="92">
        <f t="shared" si="0"/>
        <v>25186</v>
      </c>
      <c r="H13" s="93"/>
      <c r="I13" s="93">
        <v>25186</v>
      </c>
      <c r="J13" s="85"/>
    </row>
    <row r="14" ht="19.9" customHeight="1" spans="1:10">
      <c r="A14" s="84"/>
      <c r="B14" s="90" t="s">
        <v>79</v>
      </c>
      <c r="C14" s="90" t="s">
        <v>84</v>
      </c>
      <c r="D14" s="90" t="s">
        <v>87</v>
      </c>
      <c r="E14" s="90" t="s">
        <v>69</v>
      </c>
      <c r="F14" s="91" t="s">
        <v>88</v>
      </c>
      <c r="G14" s="92">
        <f t="shared" si="0"/>
        <v>691485.57</v>
      </c>
      <c r="H14" s="93">
        <v>691485.57</v>
      </c>
      <c r="I14" s="93"/>
      <c r="J14" s="85"/>
    </row>
    <row r="15" ht="19.9" customHeight="1" spans="1:10">
      <c r="A15" s="84"/>
      <c r="B15" s="90" t="s">
        <v>79</v>
      </c>
      <c r="C15" s="90" t="s">
        <v>89</v>
      </c>
      <c r="D15" s="90" t="s">
        <v>82</v>
      </c>
      <c r="E15" s="90" t="s">
        <v>69</v>
      </c>
      <c r="F15" s="91" t="s">
        <v>90</v>
      </c>
      <c r="G15" s="92">
        <f t="shared" si="0"/>
        <v>10195</v>
      </c>
      <c r="H15" s="93"/>
      <c r="I15" s="93">
        <v>10195</v>
      </c>
      <c r="J15" s="85"/>
    </row>
    <row r="16" ht="19.9" customHeight="1" spans="1:10">
      <c r="A16" s="84"/>
      <c r="B16" s="90" t="s">
        <v>79</v>
      </c>
      <c r="C16" s="90" t="s">
        <v>91</v>
      </c>
      <c r="D16" s="90" t="s">
        <v>80</v>
      </c>
      <c r="E16" s="90" t="s">
        <v>69</v>
      </c>
      <c r="F16" s="91" t="s">
        <v>81</v>
      </c>
      <c r="G16" s="92">
        <f t="shared" si="0"/>
        <v>254188.05</v>
      </c>
      <c r="H16" s="93">
        <v>254188.05</v>
      </c>
      <c r="I16" s="93"/>
      <c r="J16" s="85"/>
    </row>
    <row r="17" ht="19.9" customHeight="1" spans="1:10">
      <c r="A17" s="84"/>
      <c r="B17" s="90" t="s">
        <v>92</v>
      </c>
      <c r="C17" s="90" t="s">
        <v>80</v>
      </c>
      <c r="D17" s="90" t="s">
        <v>93</v>
      </c>
      <c r="E17" s="90" t="s">
        <v>69</v>
      </c>
      <c r="F17" s="91" t="s">
        <v>94</v>
      </c>
      <c r="G17" s="92">
        <f t="shared" si="0"/>
        <v>528971.44</v>
      </c>
      <c r="H17" s="93">
        <v>528971.44</v>
      </c>
      <c r="I17" s="93"/>
      <c r="J17" s="85"/>
    </row>
    <row r="18" ht="19.9" customHeight="1" spans="1:10">
      <c r="A18" s="84"/>
      <c r="B18" s="90" t="s">
        <v>95</v>
      </c>
      <c r="C18" s="90" t="s">
        <v>80</v>
      </c>
      <c r="D18" s="90" t="s">
        <v>93</v>
      </c>
      <c r="E18" s="90" t="s">
        <v>69</v>
      </c>
      <c r="F18" s="91" t="s">
        <v>96</v>
      </c>
      <c r="G18" s="92">
        <f t="shared" si="0"/>
        <v>898650.29</v>
      </c>
      <c r="H18" s="93">
        <v>898650.29</v>
      </c>
      <c r="I18" s="93"/>
      <c r="J18" s="85"/>
    </row>
    <row r="19" ht="19.9" customHeight="1" spans="1:10">
      <c r="A19" s="84"/>
      <c r="B19" s="90" t="s">
        <v>95</v>
      </c>
      <c r="C19" s="90" t="s">
        <v>80</v>
      </c>
      <c r="D19" s="90" t="s">
        <v>97</v>
      </c>
      <c r="E19" s="90" t="s">
        <v>69</v>
      </c>
      <c r="F19" s="91" t="s">
        <v>98</v>
      </c>
      <c r="G19" s="92">
        <f t="shared" si="0"/>
        <v>199527.16</v>
      </c>
      <c r="H19" s="93">
        <v>199527.16</v>
      </c>
      <c r="I19" s="93"/>
      <c r="J19" s="85"/>
    </row>
    <row r="20" ht="19.9" customHeight="1" spans="1:10">
      <c r="A20" s="84"/>
      <c r="B20" s="90" t="s">
        <v>95</v>
      </c>
      <c r="C20" s="90" t="s">
        <v>99</v>
      </c>
      <c r="D20" s="90" t="s">
        <v>80</v>
      </c>
      <c r="E20" s="90" t="s">
        <v>69</v>
      </c>
      <c r="F20" s="91" t="s">
        <v>100</v>
      </c>
      <c r="G20" s="92">
        <f t="shared" si="0"/>
        <v>59501.76</v>
      </c>
      <c r="H20" s="93">
        <v>59501.76</v>
      </c>
      <c r="I20" s="93"/>
      <c r="J20" s="85"/>
    </row>
    <row r="21" ht="19.9" customHeight="1" spans="1:10">
      <c r="A21" s="84"/>
      <c r="B21" s="90" t="s">
        <v>95</v>
      </c>
      <c r="C21" s="90" t="s">
        <v>99</v>
      </c>
      <c r="D21" s="90" t="s">
        <v>85</v>
      </c>
      <c r="E21" s="90" t="s">
        <v>69</v>
      </c>
      <c r="F21" s="91" t="s">
        <v>101</v>
      </c>
      <c r="G21" s="92">
        <f t="shared" si="0"/>
        <v>85386.28</v>
      </c>
      <c r="H21" s="93">
        <v>85386.28</v>
      </c>
      <c r="I21" s="93"/>
      <c r="J21" s="85"/>
    </row>
    <row r="22" ht="19.9" customHeight="1" spans="1:10">
      <c r="A22" s="84"/>
      <c r="B22" s="90" t="s">
        <v>95</v>
      </c>
      <c r="C22" s="90" t="s">
        <v>99</v>
      </c>
      <c r="D22" s="90" t="s">
        <v>99</v>
      </c>
      <c r="E22" s="90" t="s">
        <v>69</v>
      </c>
      <c r="F22" s="91" t="s">
        <v>102</v>
      </c>
      <c r="G22" s="92">
        <f t="shared" si="0"/>
        <v>851227.18</v>
      </c>
      <c r="H22" s="93">
        <v>851227.18</v>
      </c>
      <c r="I22" s="93"/>
      <c r="J22" s="85"/>
    </row>
    <row r="23" ht="19.9" customHeight="1" spans="1:10">
      <c r="A23" s="84"/>
      <c r="B23" s="90" t="s">
        <v>95</v>
      </c>
      <c r="C23" s="90" t="s">
        <v>103</v>
      </c>
      <c r="D23" s="90" t="s">
        <v>85</v>
      </c>
      <c r="E23" s="90" t="s">
        <v>69</v>
      </c>
      <c r="F23" s="91" t="s">
        <v>104</v>
      </c>
      <c r="G23" s="92">
        <f t="shared" si="0"/>
        <v>15000</v>
      </c>
      <c r="H23" s="93"/>
      <c r="I23" s="93">
        <v>15000</v>
      </c>
      <c r="J23" s="85"/>
    </row>
    <row r="24" ht="19.9" customHeight="1" spans="1:10">
      <c r="A24" s="84"/>
      <c r="B24" s="90" t="s">
        <v>105</v>
      </c>
      <c r="C24" s="90" t="s">
        <v>82</v>
      </c>
      <c r="D24" s="90" t="s">
        <v>97</v>
      </c>
      <c r="E24" s="90" t="s">
        <v>69</v>
      </c>
      <c r="F24" s="91" t="s">
        <v>106</v>
      </c>
      <c r="G24" s="92">
        <f t="shared" si="0"/>
        <v>62965</v>
      </c>
      <c r="H24" s="93"/>
      <c r="I24" s="93">
        <v>62965</v>
      </c>
      <c r="J24" s="85"/>
    </row>
    <row r="25" ht="19.9" customHeight="1" spans="1:10">
      <c r="A25" s="84"/>
      <c r="B25" s="90" t="s">
        <v>105</v>
      </c>
      <c r="C25" s="90" t="s">
        <v>107</v>
      </c>
      <c r="D25" s="90" t="s">
        <v>80</v>
      </c>
      <c r="E25" s="90" t="s">
        <v>69</v>
      </c>
      <c r="F25" s="91" t="s">
        <v>108</v>
      </c>
      <c r="G25" s="92">
        <f t="shared" si="0"/>
        <v>281854.81</v>
      </c>
      <c r="H25" s="93">
        <v>281854.81</v>
      </c>
      <c r="I25" s="93"/>
      <c r="J25" s="85"/>
    </row>
    <row r="26" ht="19.9" customHeight="1" spans="1:10">
      <c r="A26" s="84"/>
      <c r="B26" s="90" t="s">
        <v>105</v>
      </c>
      <c r="C26" s="90" t="s">
        <v>107</v>
      </c>
      <c r="D26" s="90" t="s">
        <v>85</v>
      </c>
      <c r="E26" s="90" t="s">
        <v>69</v>
      </c>
      <c r="F26" s="91" t="s">
        <v>109</v>
      </c>
      <c r="G26" s="92">
        <f t="shared" si="0"/>
        <v>205567.66</v>
      </c>
      <c r="H26" s="93">
        <v>205567.66</v>
      </c>
      <c r="I26" s="93"/>
      <c r="J26" s="85"/>
    </row>
    <row r="27" ht="19.9" customHeight="1" spans="1:10">
      <c r="A27" s="84"/>
      <c r="B27" s="90" t="s">
        <v>105</v>
      </c>
      <c r="C27" s="90" t="s">
        <v>107</v>
      </c>
      <c r="D27" s="90" t="s">
        <v>84</v>
      </c>
      <c r="E27" s="90" t="s">
        <v>69</v>
      </c>
      <c r="F27" s="91" t="s">
        <v>110</v>
      </c>
      <c r="G27" s="92">
        <f t="shared" si="0"/>
        <v>30000</v>
      </c>
      <c r="H27" s="93">
        <v>30000</v>
      </c>
      <c r="I27" s="93"/>
      <c r="J27" s="85"/>
    </row>
    <row r="28" ht="19.9" customHeight="1" spans="1:10">
      <c r="A28" s="84"/>
      <c r="B28" s="90" t="s">
        <v>105</v>
      </c>
      <c r="C28" s="90" t="s">
        <v>107</v>
      </c>
      <c r="D28" s="90" t="s">
        <v>97</v>
      </c>
      <c r="E28" s="90" t="s">
        <v>69</v>
      </c>
      <c r="F28" s="91" t="s">
        <v>111</v>
      </c>
      <c r="G28" s="92">
        <f t="shared" si="0"/>
        <v>24000</v>
      </c>
      <c r="H28" s="93">
        <v>24000</v>
      </c>
      <c r="I28" s="93"/>
      <c r="J28" s="85"/>
    </row>
    <row r="29" ht="19.9" customHeight="1" spans="1:10">
      <c r="A29" s="84"/>
      <c r="B29" s="90">
        <v>211</v>
      </c>
      <c r="C29" s="161" t="s">
        <v>80</v>
      </c>
      <c r="D29" s="161" t="s">
        <v>80</v>
      </c>
      <c r="E29" s="90">
        <v>812001</v>
      </c>
      <c r="F29" s="91" t="s">
        <v>112</v>
      </c>
      <c r="G29" s="92">
        <f t="shared" si="0"/>
        <v>12677.67</v>
      </c>
      <c r="H29" s="93">
        <v>12677.67</v>
      </c>
      <c r="I29" s="93"/>
      <c r="J29" s="85"/>
    </row>
    <row r="30" ht="19.9" customHeight="1" spans="1:10">
      <c r="A30" s="84"/>
      <c r="B30" s="90">
        <v>212</v>
      </c>
      <c r="C30" s="161" t="s">
        <v>99</v>
      </c>
      <c r="D30" s="161" t="s">
        <v>80</v>
      </c>
      <c r="E30" s="90" t="s">
        <v>113</v>
      </c>
      <c r="F30" s="91" t="s">
        <v>114</v>
      </c>
      <c r="G30" s="92">
        <f t="shared" si="0"/>
        <v>207300</v>
      </c>
      <c r="H30" s="93"/>
      <c r="I30" s="93">
        <v>207300</v>
      </c>
      <c r="J30" s="85"/>
    </row>
    <row r="31" ht="19.9" customHeight="1" spans="1:10">
      <c r="A31" s="84"/>
      <c r="B31" s="90">
        <v>212</v>
      </c>
      <c r="C31" s="161" t="s">
        <v>115</v>
      </c>
      <c r="D31" s="161" t="s">
        <v>80</v>
      </c>
      <c r="E31" s="90">
        <v>812002</v>
      </c>
      <c r="F31" s="91" t="s">
        <v>116</v>
      </c>
      <c r="G31" s="92">
        <f t="shared" si="0"/>
        <v>247427.76</v>
      </c>
      <c r="H31" s="93"/>
      <c r="I31" s="93">
        <v>247427.76</v>
      </c>
      <c r="J31" s="85"/>
    </row>
    <row r="32" ht="19.9" customHeight="1" spans="1:10">
      <c r="A32" s="84"/>
      <c r="B32" s="90" t="s">
        <v>117</v>
      </c>
      <c r="C32" s="90" t="s">
        <v>80</v>
      </c>
      <c r="D32" s="90" t="s">
        <v>82</v>
      </c>
      <c r="E32" s="90" t="s">
        <v>69</v>
      </c>
      <c r="F32" s="91" t="s">
        <v>88</v>
      </c>
      <c r="G32" s="92">
        <f t="shared" si="0"/>
        <v>799190.65</v>
      </c>
      <c r="H32" s="93">
        <v>799190.65</v>
      </c>
      <c r="I32" s="93"/>
      <c r="J32" s="85"/>
    </row>
    <row r="33" ht="19.9" customHeight="1" spans="1:10">
      <c r="A33" s="84"/>
      <c r="B33" s="90" t="s">
        <v>117</v>
      </c>
      <c r="C33" s="90" t="s">
        <v>80</v>
      </c>
      <c r="D33" s="90" t="s">
        <v>97</v>
      </c>
      <c r="E33" s="90" t="s">
        <v>69</v>
      </c>
      <c r="F33" s="91" t="s">
        <v>118</v>
      </c>
      <c r="G33" s="92">
        <f t="shared" si="0"/>
        <v>10000</v>
      </c>
      <c r="H33" s="93"/>
      <c r="I33" s="93">
        <v>10000</v>
      </c>
      <c r="J33" s="85"/>
    </row>
    <row r="34" ht="19.9" customHeight="1" spans="1:10">
      <c r="A34" s="84"/>
      <c r="B34" s="90">
        <v>213</v>
      </c>
      <c r="C34" s="161" t="s">
        <v>85</v>
      </c>
      <c r="D34" s="90">
        <v>34</v>
      </c>
      <c r="E34" s="90">
        <v>812001</v>
      </c>
      <c r="F34" s="91" t="s">
        <v>119</v>
      </c>
      <c r="G34" s="92">
        <f t="shared" si="0"/>
        <v>300000</v>
      </c>
      <c r="H34" s="93"/>
      <c r="I34" s="93">
        <v>300000</v>
      </c>
      <c r="J34" s="85"/>
    </row>
    <row r="35" ht="19.9" customHeight="1" spans="1:10">
      <c r="A35" s="84"/>
      <c r="B35" s="90" t="s">
        <v>117</v>
      </c>
      <c r="C35" s="90" t="s">
        <v>120</v>
      </c>
      <c r="D35" s="90" t="s">
        <v>99</v>
      </c>
      <c r="E35" s="90" t="s">
        <v>69</v>
      </c>
      <c r="F35" s="91" t="s">
        <v>121</v>
      </c>
      <c r="G35" s="92">
        <f t="shared" si="0"/>
        <v>3389670</v>
      </c>
      <c r="H35" s="93">
        <v>2619670</v>
      </c>
      <c r="I35" s="93">
        <v>770000</v>
      </c>
      <c r="J35" s="85"/>
    </row>
    <row r="36" ht="19.9" customHeight="1" spans="1:10">
      <c r="A36" s="84"/>
      <c r="B36" s="90" t="s">
        <v>122</v>
      </c>
      <c r="C36" s="90" t="s">
        <v>85</v>
      </c>
      <c r="D36" s="90" t="s">
        <v>80</v>
      </c>
      <c r="E36" s="90" t="s">
        <v>69</v>
      </c>
      <c r="F36" s="91" t="s">
        <v>123</v>
      </c>
      <c r="G36" s="92">
        <f t="shared" si="0"/>
        <v>776408.8</v>
      </c>
      <c r="H36" s="93">
        <v>776408.8</v>
      </c>
      <c r="I36" s="93"/>
      <c r="J36" s="85"/>
    </row>
    <row r="37" ht="8.45" customHeight="1" spans="1:10">
      <c r="A37" s="94"/>
      <c r="B37" s="95"/>
      <c r="C37" s="95"/>
      <c r="D37" s="95"/>
      <c r="E37" s="95"/>
      <c r="F37" s="94"/>
      <c r="G37" s="94"/>
      <c r="H37" s="94"/>
      <c r="I37" s="94"/>
      <c r="J37" s="96"/>
    </row>
  </sheetData>
  <mergeCells count="11">
    <mergeCell ref="B1:D1"/>
    <mergeCell ref="B2:I2"/>
    <mergeCell ref="B3:F3"/>
    <mergeCell ref="B4:F4"/>
    <mergeCell ref="B5:D5"/>
    <mergeCell ref="A10:A36"/>
    <mergeCell ref="E5:E6"/>
    <mergeCell ref="F5:F6"/>
    <mergeCell ref="G4:G6"/>
    <mergeCell ref="H4:H6"/>
    <mergeCell ref="I4:I6"/>
  </mergeCells>
  <pageMargins left="0.748031496062992" right="0.748031496062992" top="0" bottom="0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46"/>
      <c r="B1" s="72"/>
      <c r="C1" s="147"/>
      <c r="D1" s="147"/>
      <c r="H1" s="148" t="s">
        <v>124</v>
      </c>
      <c r="I1" s="129" t="s">
        <v>4</v>
      </c>
    </row>
    <row r="2" ht="19.9" customHeight="1" spans="1:9">
      <c r="A2" s="149"/>
      <c r="B2" s="150" t="s">
        <v>125</v>
      </c>
      <c r="C2" s="150"/>
      <c r="D2" s="150"/>
      <c r="E2" s="150"/>
      <c r="F2" s="150"/>
      <c r="G2" s="150"/>
      <c r="H2" s="150"/>
      <c r="I2" s="129"/>
    </row>
    <row r="3" ht="17.1" customHeight="1" spans="1:9">
      <c r="A3" s="149"/>
      <c r="B3" s="79" t="s">
        <v>6</v>
      </c>
      <c r="C3" s="79"/>
      <c r="D3" s="73"/>
      <c r="H3" s="151" t="s">
        <v>7</v>
      </c>
      <c r="I3" s="129"/>
    </row>
    <row r="4" ht="21.4" customHeight="1" spans="1:9">
      <c r="A4" s="149"/>
      <c r="B4" s="131" t="s">
        <v>8</v>
      </c>
      <c r="C4" s="131"/>
      <c r="D4" s="131" t="s">
        <v>9</v>
      </c>
      <c r="E4" s="131"/>
      <c r="F4" s="131"/>
      <c r="G4" s="131"/>
      <c r="H4" s="131"/>
      <c r="I4" s="129"/>
    </row>
    <row r="5" ht="21.4" customHeight="1" spans="1:9">
      <c r="A5" s="149"/>
      <c r="B5" s="131" t="s">
        <v>10</v>
      </c>
      <c r="C5" s="131" t="s">
        <v>11</v>
      </c>
      <c r="D5" s="131" t="s">
        <v>10</v>
      </c>
      <c r="E5" s="131" t="s">
        <v>54</v>
      </c>
      <c r="F5" s="131" t="s">
        <v>126</v>
      </c>
      <c r="G5" s="131" t="s">
        <v>127</v>
      </c>
      <c r="H5" s="131" t="s">
        <v>128</v>
      </c>
      <c r="I5" s="129"/>
    </row>
    <row r="6" ht="19.9" customHeight="1" spans="1:9">
      <c r="A6" s="76"/>
      <c r="B6" s="135" t="s">
        <v>129</v>
      </c>
      <c r="C6" s="137">
        <f>SUM(C7:C9)</f>
        <v>14165328.66</v>
      </c>
      <c r="D6" s="135" t="s">
        <v>130</v>
      </c>
      <c r="E6" s="137">
        <f>SUM(E7:E34)</f>
        <v>14165328.66</v>
      </c>
      <c r="F6" s="137">
        <f>SUM(F7:F34)</f>
        <v>13917900.9</v>
      </c>
      <c r="G6" s="137">
        <f>SUM(G7:G34)</f>
        <v>247427.76</v>
      </c>
      <c r="H6" s="137"/>
      <c r="I6" s="85"/>
    </row>
    <row r="7" ht="19.9" customHeight="1" spans="1:9">
      <c r="A7" s="76"/>
      <c r="B7" s="136" t="s">
        <v>131</v>
      </c>
      <c r="C7" s="137">
        <v>13917900.9</v>
      </c>
      <c r="D7" s="136" t="s">
        <v>132</v>
      </c>
      <c r="E7" s="137">
        <f>SUM(F7:H7)</f>
        <v>5180002.2</v>
      </c>
      <c r="F7" s="137">
        <v>5180002.2</v>
      </c>
      <c r="G7" s="137"/>
      <c r="H7" s="137"/>
      <c r="I7" s="85"/>
    </row>
    <row r="8" ht="19.9" customHeight="1" spans="1:9">
      <c r="A8" s="76"/>
      <c r="B8" s="136" t="s">
        <v>133</v>
      </c>
      <c r="C8" s="137">
        <v>247427.76</v>
      </c>
      <c r="D8" s="136" t="s">
        <v>134</v>
      </c>
      <c r="E8" s="137"/>
      <c r="F8" s="137"/>
      <c r="G8" s="137"/>
      <c r="H8" s="137"/>
      <c r="I8" s="85"/>
    </row>
    <row r="9" ht="19.9" customHeight="1" spans="1:9">
      <c r="A9" s="76"/>
      <c r="B9" s="136" t="s">
        <v>135</v>
      </c>
      <c r="C9" s="137"/>
      <c r="D9" s="136" t="s">
        <v>136</v>
      </c>
      <c r="E9" s="137"/>
      <c r="F9" s="137"/>
      <c r="G9" s="137"/>
      <c r="H9" s="137"/>
      <c r="I9" s="85"/>
    </row>
    <row r="10" ht="19.9" customHeight="1" spans="1:9">
      <c r="A10" s="76"/>
      <c r="B10" s="135" t="s">
        <v>137</v>
      </c>
      <c r="C10" s="137"/>
      <c r="D10" s="136" t="s">
        <v>138</v>
      </c>
      <c r="E10" s="137"/>
      <c r="F10" s="137"/>
      <c r="G10" s="137"/>
      <c r="H10" s="137"/>
      <c r="I10" s="85"/>
    </row>
    <row r="11" ht="19.9" customHeight="1" spans="1:9">
      <c r="A11" s="76"/>
      <c r="B11" s="136" t="s">
        <v>131</v>
      </c>
      <c r="C11" s="137"/>
      <c r="D11" s="136" t="s">
        <v>139</v>
      </c>
      <c r="E11" s="137"/>
      <c r="F11" s="137"/>
      <c r="G11" s="137"/>
      <c r="H11" s="137"/>
      <c r="I11" s="85"/>
    </row>
    <row r="12" ht="19.9" customHeight="1" spans="1:9">
      <c r="A12" s="76"/>
      <c r="B12" s="136" t="s">
        <v>133</v>
      </c>
      <c r="C12" s="137"/>
      <c r="D12" s="136" t="s">
        <v>140</v>
      </c>
      <c r="E12" s="137"/>
      <c r="F12" s="137"/>
      <c r="G12" s="137"/>
      <c r="H12" s="137"/>
      <c r="I12" s="85"/>
    </row>
    <row r="13" ht="19.9" customHeight="1" spans="1:9">
      <c r="A13" s="76"/>
      <c r="B13" s="136" t="s">
        <v>135</v>
      </c>
      <c r="C13" s="137"/>
      <c r="D13" s="136" t="s">
        <v>141</v>
      </c>
      <c r="E13" s="137">
        <f t="shared" ref="E13:E19" si="0">SUM(F13:H13)</f>
        <v>528971.44</v>
      </c>
      <c r="F13" s="137">
        <v>528971.44</v>
      </c>
      <c r="G13" s="137"/>
      <c r="H13" s="137"/>
      <c r="I13" s="85"/>
    </row>
    <row r="14" ht="19.9" customHeight="1" spans="1:9">
      <c r="A14" s="76"/>
      <c r="B14" s="136" t="s">
        <v>142</v>
      </c>
      <c r="C14" s="137"/>
      <c r="D14" s="136" t="s">
        <v>143</v>
      </c>
      <c r="E14" s="137">
        <f t="shared" si="0"/>
        <v>2109292.67</v>
      </c>
      <c r="F14" s="137">
        <v>2109292.67</v>
      </c>
      <c r="G14" s="137"/>
      <c r="H14" s="137"/>
      <c r="I14" s="85"/>
    </row>
    <row r="15" ht="19.9" customHeight="1" spans="1:9">
      <c r="A15" s="76"/>
      <c r="B15" s="136" t="s">
        <v>142</v>
      </c>
      <c r="C15" s="137"/>
      <c r="D15" s="136" t="s">
        <v>144</v>
      </c>
      <c r="E15" s="137"/>
      <c r="F15" s="137"/>
      <c r="G15" s="137"/>
      <c r="H15" s="137"/>
      <c r="I15" s="85"/>
    </row>
    <row r="16" ht="19.9" customHeight="1" spans="1:9">
      <c r="A16" s="76"/>
      <c r="B16" s="136" t="s">
        <v>142</v>
      </c>
      <c r="C16" s="137"/>
      <c r="D16" s="136" t="s">
        <v>145</v>
      </c>
      <c r="E16" s="137">
        <f t="shared" si="0"/>
        <v>604387.47</v>
      </c>
      <c r="F16" s="137">
        <v>604387.47</v>
      </c>
      <c r="G16" s="137"/>
      <c r="H16" s="137"/>
      <c r="I16" s="85"/>
    </row>
    <row r="17" ht="19.9" customHeight="1" spans="1:9">
      <c r="A17" s="76"/>
      <c r="B17" s="136" t="s">
        <v>142</v>
      </c>
      <c r="C17" s="137"/>
      <c r="D17" s="136" t="s">
        <v>146</v>
      </c>
      <c r="E17" s="137">
        <f t="shared" si="0"/>
        <v>12677.67</v>
      </c>
      <c r="F17" s="137">
        <v>12677.67</v>
      </c>
      <c r="G17" s="137"/>
      <c r="H17" s="137"/>
      <c r="I17" s="85"/>
    </row>
    <row r="18" ht="19.9" customHeight="1" spans="1:9">
      <c r="A18" s="76"/>
      <c r="B18" s="136" t="s">
        <v>142</v>
      </c>
      <c r="C18" s="137"/>
      <c r="D18" s="136" t="s">
        <v>147</v>
      </c>
      <c r="E18" s="137">
        <f t="shared" si="0"/>
        <v>454727.76</v>
      </c>
      <c r="F18" s="137">
        <v>207300</v>
      </c>
      <c r="G18" s="137">
        <v>247427.76</v>
      </c>
      <c r="H18" s="137"/>
      <c r="I18" s="85"/>
    </row>
    <row r="19" ht="19.9" customHeight="1" spans="1:9">
      <c r="A19" s="76"/>
      <c r="B19" s="136" t="s">
        <v>142</v>
      </c>
      <c r="C19" s="137"/>
      <c r="D19" s="136" t="s">
        <v>148</v>
      </c>
      <c r="E19" s="137">
        <f t="shared" si="0"/>
        <v>4498860.65</v>
      </c>
      <c r="F19" s="137">
        <v>4498860.65</v>
      </c>
      <c r="G19" s="137"/>
      <c r="H19" s="137"/>
      <c r="I19" s="85"/>
    </row>
    <row r="20" ht="19.9" customHeight="1" spans="1:9">
      <c r="A20" s="76"/>
      <c r="B20" s="136" t="s">
        <v>142</v>
      </c>
      <c r="C20" s="137"/>
      <c r="D20" s="136" t="s">
        <v>149</v>
      </c>
      <c r="E20" s="137"/>
      <c r="F20" s="137"/>
      <c r="G20" s="137"/>
      <c r="H20" s="137"/>
      <c r="I20" s="85"/>
    </row>
    <row r="21" ht="19.9" customHeight="1" spans="1:9">
      <c r="A21" s="76"/>
      <c r="B21" s="136" t="s">
        <v>142</v>
      </c>
      <c r="C21" s="137"/>
      <c r="D21" s="136" t="s">
        <v>150</v>
      </c>
      <c r="E21" s="137"/>
      <c r="F21" s="137"/>
      <c r="G21" s="137"/>
      <c r="H21" s="137"/>
      <c r="I21" s="85"/>
    </row>
    <row r="22" ht="19.9" customHeight="1" spans="1:9">
      <c r="A22" s="76"/>
      <c r="B22" s="136" t="s">
        <v>142</v>
      </c>
      <c r="C22" s="137"/>
      <c r="D22" s="136" t="s">
        <v>151</v>
      </c>
      <c r="E22" s="137"/>
      <c r="F22" s="137"/>
      <c r="G22" s="137"/>
      <c r="H22" s="137"/>
      <c r="I22" s="85"/>
    </row>
    <row r="23" ht="19.9" customHeight="1" spans="1:9">
      <c r="A23" s="76"/>
      <c r="B23" s="136" t="s">
        <v>142</v>
      </c>
      <c r="C23" s="137"/>
      <c r="D23" s="136" t="s">
        <v>152</v>
      </c>
      <c r="E23" s="137"/>
      <c r="F23" s="137"/>
      <c r="G23" s="137"/>
      <c r="H23" s="137"/>
      <c r="I23" s="85"/>
    </row>
    <row r="24" ht="19.9" customHeight="1" spans="1:9">
      <c r="A24" s="76"/>
      <c r="B24" s="136" t="s">
        <v>142</v>
      </c>
      <c r="C24" s="137"/>
      <c r="D24" s="136" t="s">
        <v>153</v>
      </c>
      <c r="E24" s="137"/>
      <c r="F24" s="137"/>
      <c r="G24" s="137"/>
      <c r="H24" s="137"/>
      <c r="I24" s="85"/>
    </row>
    <row r="25" ht="19.9" customHeight="1" spans="1:9">
      <c r="A25" s="76"/>
      <c r="B25" s="136" t="s">
        <v>142</v>
      </c>
      <c r="C25" s="137"/>
      <c r="D25" s="136" t="s">
        <v>154</v>
      </c>
      <c r="E25" s="137"/>
      <c r="F25" s="137"/>
      <c r="G25" s="137"/>
      <c r="H25" s="137"/>
      <c r="I25" s="85"/>
    </row>
    <row r="26" ht="19.9" customHeight="1" spans="1:9">
      <c r="A26" s="76"/>
      <c r="B26" s="136" t="s">
        <v>142</v>
      </c>
      <c r="C26" s="137"/>
      <c r="D26" s="136" t="s">
        <v>155</v>
      </c>
      <c r="E26" s="137">
        <f>SUM(F26:H26)</f>
        <v>776408.8</v>
      </c>
      <c r="F26" s="137">
        <v>776408.8</v>
      </c>
      <c r="G26" s="137"/>
      <c r="H26" s="137"/>
      <c r="I26" s="85"/>
    </row>
    <row r="27" ht="19.9" customHeight="1" spans="1:9">
      <c r="A27" s="76"/>
      <c r="B27" s="136" t="s">
        <v>142</v>
      </c>
      <c r="C27" s="137"/>
      <c r="D27" s="136" t="s">
        <v>156</v>
      </c>
      <c r="E27" s="137"/>
      <c r="F27" s="137"/>
      <c r="G27" s="137"/>
      <c r="H27" s="137"/>
      <c r="I27" s="85"/>
    </row>
    <row r="28" ht="19.9" customHeight="1" spans="1:9">
      <c r="A28" s="76"/>
      <c r="B28" s="136" t="s">
        <v>142</v>
      </c>
      <c r="C28" s="137"/>
      <c r="D28" s="136" t="s">
        <v>157</v>
      </c>
      <c r="E28" s="137"/>
      <c r="F28" s="137"/>
      <c r="G28" s="137"/>
      <c r="H28" s="137"/>
      <c r="I28" s="85"/>
    </row>
    <row r="29" ht="19.9" customHeight="1" spans="1:9">
      <c r="A29" s="76"/>
      <c r="B29" s="136" t="s">
        <v>142</v>
      </c>
      <c r="C29" s="137"/>
      <c r="D29" s="136" t="s">
        <v>158</v>
      </c>
      <c r="E29" s="137"/>
      <c r="F29" s="137"/>
      <c r="G29" s="137"/>
      <c r="H29" s="137"/>
      <c r="I29" s="85"/>
    </row>
    <row r="30" ht="19.9" customHeight="1" spans="1:9">
      <c r="A30" s="76"/>
      <c r="B30" s="136" t="s">
        <v>142</v>
      </c>
      <c r="C30" s="137"/>
      <c r="D30" s="136" t="s">
        <v>159</v>
      </c>
      <c r="E30" s="137"/>
      <c r="F30" s="137"/>
      <c r="G30" s="137"/>
      <c r="H30" s="137"/>
      <c r="I30" s="85"/>
    </row>
    <row r="31" ht="19.9" customHeight="1" spans="1:9">
      <c r="A31" s="76"/>
      <c r="B31" s="136" t="s">
        <v>142</v>
      </c>
      <c r="C31" s="137"/>
      <c r="D31" s="136" t="s">
        <v>160</v>
      </c>
      <c r="E31" s="137"/>
      <c r="F31" s="137"/>
      <c r="G31" s="137"/>
      <c r="H31" s="137"/>
      <c r="I31" s="85"/>
    </row>
    <row r="32" ht="19.9" customHeight="1" spans="1:9">
      <c r="A32" s="76"/>
      <c r="B32" s="136" t="s">
        <v>142</v>
      </c>
      <c r="C32" s="137"/>
      <c r="D32" s="136" t="s">
        <v>161</v>
      </c>
      <c r="E32" s="137"/>
      <c r="F32" s="137"/>
      <c r="G32" s="137"/>
      <c r="H32" s="137"/>
      <c r="I32" s="85"/>
    </row>
    <row r="33" ht="19.9" customHeight="1" spans="1:9">
      <c r="A33" s="76"/>
      <c r="B33" s="136" t="s">
        <v>142</v>
      </c>
      <c r="C33" s="137"/>
      <c r="D33" s="136" t="s">
        <v>162</v>
      </c>
      <c r="E33" s="137"/>
      <c r="F33" s="137"/>
      <c r="G33" s="137"/>
      <c r="H33" s="137"/>
      <c r="I33" s="85"/>
    </row>
    <row r="34" ht="19.9" customHeight="1" spans="1:9">
      <c r="A34" s="76"/>
      <c r="B34" s="136" t="s">
        <v>142</v>
      </c>
      <c r="C34" s="137"/>
      <c r="D34" s="136" t="s">
        <v>163</v>
      </c>
      <c r="E34" s="137"/>
      <c r="F34" s="137"/>
      <c r="G34" s="137"/>
      <c r="H34" s="137"/>
      <c r="I34" s="85"/>
    </row>
    <row r="35" ht="8.45" customHeight="1" spans="1:9">
      <c r="A35" s="152"/>
      <c r="B35" s="152"/>
      <c r="C35" s="152"/>
      <c r="D35" s="73"/>
      <c r="E35" s="152"/>
      <c r="F35" s="152"/>
      <c r="G35" s="152"/>
      <c r="H35" s="152"/>
      <c r="I35" s="1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J24" sqref="J24"/>
    </sheetView>
  </sheetViews>
  <sheetFormatPr defaultColWidth="10" defaultRowHeight="14.4"/>
  <cols>
    <col min="1" max="1" width="1.5" customWidth="1"/>
    <col min="2" max="3" width="6.12962962962963" customWidth="1"/>
    <col min="4" max="4" width="13.3796296296296" customWidth="1"/>
    <col min="5" max="5" width="41" customWidth="1"/>
    <col min="6" max="9" width="16.1296296296296" customWidth="1"/>
    <col min="10" max="10" width="15.6666666666667" customWidth="1"/>
    <col min="11" max="11" width="13.1111111111111" customWidth="1"/>
    <col min="12" max="12" width="10.25" customWidth="1"/>
    <col min="13" max="13" width="13.1111111111111" customWidth="1"/>
    <col min="14" max="39" width="10.25" customWidth="1"/>
    <col min="40" max="40" width="1.5" customWidth="1"/>
    <col min="41" max="41" width="9.75" customWidth="1"/>
  </cols>
  <sheetData>
    <row r="1" ht="14.25" customHeight="1" spans="1:40">
      <c r="A1" s="72"/>
      <c r="B1" s="72"/>
      <c r="C1" s="72"/>
      <c r="D1" s="127"/>
      <c r="E1" s="127"/>
      <c r="F1" s="71"/>
      <c r="G1" s="71"/>
      <c r="H1" s="71"/>
      <c r="I1" s="127"/>
      <c r="J1" s="127"/>
      <c r="K1" s="71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8" t="s">
        <v>164</v>
      </c>
      <c r="AN1" s="141"/>
    </row>
    <row r="2" ht="19.9" customHeight="1" spans="1:40">
      <c r="A2" s="71"/>
      <c r="B2" s="77" t="s">
        <v>165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141"/>
    </row>
    <row r="3" ht="17.1" customHeight="1" spans="1:40">
      <c r="A3" s="78"/>
      <c r="B3" s="79" t="s">
        <v>6</v>
      </c>
      <c r="C3" s="79"/>
      <c r="D3" s="79"/>
      <c r="E3" s="79"/>
      <c r="F3" s="142"/>
      <c r="G3" s="78"/>
      <c r="H3" s="130"/>
      <c r="I3" s="142"/>
      <c r="J3" s="142"/>
      <c r="K3" s="143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30" t="s">
        <v>7</v>
      </c>
      <c r="AM3" s="130"/>
      <c r="AN3" s="144"/>
    </row>
    <row r="4" ht="21.4" customHeight="1" spans="1:40">
      <c r="A4" s="76"/>
      <c r="B4" s="131" t="s">
        <v>10</v>
      </c>
      <c r="C4" s="131"/>
      <c r="D4" s="131"/>
      <c r="E4" s="131"/>
      <c r="F4" s="131" t="s">
        <v>166</v>
      </c>
      <c r="G4" s="131" t="s">
        <v>167</v>
      </c>
      <c r="H4" s="131"/>
      <c r="I4" s="131"/>
      <c r="J4" s="131"/>
      <c r="K4" s="131"/>
      <c r="L4" s="131"/>
      <c r="M4" s="131"/>
      <c r="N4" s="131"/>
      <c r="O4" s="131"/>
      <c r="P4" s="131"/>
      <c r="Q4" s="131" t="s">
        <v>168</v>
      </c>
      <c r="R4" s="131"/>
      <c r="S4" s="131"/>
      <c r="T4" s="131"/>
      <c r="U4" s="131"/>
      <c r="V4" s="131"/>
      <c r="W4" s="131"/>
      <c r="X4" s="131"/>
      <c r="Y4" s="131"/>
      <c r="Z4" s="131"/>
      <c r="AA4" s="131" t="s">
        <v>169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29"/>
    </row>
    <row r="5" ht="21.4" customHeight="1" spans="1:40">
      <c r="A5" s="76"/>
      <c r="B5" s="131" t="s">
        <v>74</v>
      </c>
      <c r="C5" s="131"/>
      <c r="D5" s="131" t="s">
        <v>65</v>
      </c>
      <c r="E5" s="131" t="s">
        <v>66</v>
      </c>
      <c r="F5" s="131"/>
      <c r="G5" s="131" t="s">
        <v>54</v>
      </c>
      <c r="H5" s="131" t="s">
        <v>170</v>
      </c>
      <c r="I5" s="131"/>
      <c r="J5" s="131"/>
      <c r="K5" s="131" t="s">
        <v>171</v>
      </c>
      <c r="L5" s="131"/>
      <c r="M5" s="131"/>
      <c r="N5" s="131" t="s">
        <v>172</v>
      </c>
      <c r="O5" s="131"/>
      <c r="P5" s="131"/>
      <c r="Q5" s="131" t="s">
        <v>54</v>
      </c>
      <c r="R5" s="131" t="s">
        <v>170</v>
      </c>
      <c r="S5" s="131"/>
      <c r="T5" s="131"/>
      <c r="U5" s="131" t="s">
        <v>171</v>
      </c>
      <c r="V5" s="131"/>
      <c r="W5" s="131"/>
      <c r="X5" s="131" t="s">
        <v>172</v>
      </c>
      <c r="Y5" s="131"/>
      <c r="Z5" s="131"/>
      <c r="AA5" s="131" t="s">
        <v>54</v>
      </c>
      <c r="AB5" s="131" t="s">
        <v>170</v>
      </c>
      <c r="AC5" s="131"/>
      <c r="AD5" s="131"/>
      <c r="AE5" s="131" t="s">
        <v>171</v>
      </c>
      <c r="AF5" s="131"/>
      <c r="AG5" s="131"/>
      <c r="AH5" s="131" t="s">
        <v>172</v>
      </c>
      <c r="AI5" s="131"/>
      <c r="AJ5" s="131"/>
      <c r="AK5" s="131" t="s">
        <v>173</v>
      </c>
      <c r="AL5" s="131"/>
      <c r="AM5" s="131"/>
      <c r="AN5" s="129"/>
    </row>
    <row r="6" ht="21.4" customHeight="1" spans="1:40">
      <c r="A6" s="73"/>
      <c r="B6" s="131" t="s">
        <v>75</v>
      </c>
      <c r="C6" s="131" t="s">
        <v>76</v>
      </c>
      <c r="D6" s="131"/>
      <c r="E6" s="131"/>
      <c r="F6" s="131"/>
      <c r="G6" s="131"/>
      <c r="H6" s="131" t="s">
        <v>174</v>
      </c>
      <c r="I6" s="131" t="s">
        <v>72</v>
      </c>
      <c r="J6" s="131" t="s">
        <v>73</v>
      </c>
      <c r="K6" s="131" t="s">
        <v>174</v>
      </c>
      <c r="L6" s="131" t="s">
        <v>72</v>
      </c>
      <c r="M6" s="131" t="s">
        <v>73</v>
      </c>
      <c r="N6" s="131" t="s">
        <v>174</v>
      </c>
      <c r="O6" s="131" t="s">
        <v>72</v>
      </c>
      <c r="P6" s="131" t="s">
        <v>73</v>
      </c>
      <c r="Q6" s="131"/>
      <c r="R6" s="131" t="s">
        <v>174</v>
      </c>
      <c r="S6" s="131" t="s">
        <v>72</v>
      </c>
      <c r="T6" s="131" t="s">
        <v>73</v>
      </c>
      <c r="U6" s="131" t="s">
        <v>174</v>
      </c>
      <c r="V6" s="131" t="s">
        <v>72</v>
      </c>
      <c r="W6" s="131" t="s">
        <v>73</v>
      </c>
      <c r="X6" s="131" t="s">
        <v>174</v>
      </c>
      <c r="Y6" s="131" t="s">
        <v>72</v>
      </c>
      <c r="Z6" s="131" t="s">
        <v>73</v>
      </c>
      <c r="AA6" s="131"/>
      <c r="AB6" s="131" t="s">
        <v>174</v>
      </c>
      <c r="AC6" s="131" t="s">
        <v>72</v>
      </c>
      <c r="AD6" s="131" t="s">
        <v>73</v>
      </c>
      <c r="AE6" s="131" t="s">
        <v>174</v>
      </c>
      <c r="AF6" s="131" t="s">
        <v>72</v>
      </c>
      <c r="AG6" s="131" t="s">
        <v>73</v>
      </c>
      <c r="AH6" s="131" t="s">
        <v>174</v>
      </c>
      <c r="AI6" s="131" t="s">
        <v>72</v>
      </c>
      <c r="AJ6" s="131" t="s">
        <v>73</v>
      </c>
      <c r="AK6" s="131" t="s">
        <v>174</v>
      </c>
      <c r="AL6" s="131" t="s">
        <v>72</v>
      </c>
      <c r="AM6" s="131" t="s">
        <v>73</v>
      </c>
      <c r="AN6" s="129"/>
    </row>
    <row r="7" ht="19.9" customHeight="1" spans="1:40">
      <c r="A7" s="76"/>
      <c r="B7" s="132"/>
      <c r="C7" s="132"/>
      <c r="D7" s="132"/>
      <c r="E7" s="87" t="s">
        <v>67</v>
      </c>
      <c r="F7" s="133">
        <f t="shared" ref="F7:G7" si="0">F8</f>
        <v>14165328.66</v>
      </c>
      <c r="G7" s="133">
        <f t="shared" si="0"/>
        <v>14165328.66</v>
      </c>
      <c r="H7" s="133">
        <f t="shared" ref="G7:H7" si="1">H8</f>
        <v>13917900.9</v>
      </c>
      <c r="I7" s="133">
        <f t="shared" ref="I7:M7" si="2">I8</f>
        <v>12480854.9</v>
      </c>
      <c r="J7" s="133">
        <f t="shared" si="2"/>
        <v>1437046</v>
      </c>
      <c r="K7" s="133">
        <f t="shared" si="2"/>
        <v>247427.76</v>
      </c>
      <c r="L7" s="133">
        <f t="shared" si="2"/>
        <v>0</v>
      </c>
      <c r="M7" s="133">
        <f t="shared" si="2"/>
        <v>247427.76</v>
      </c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29"/>
    </row>
    <row r="8" ht="19.9" customHeight="1" spans="1:40">
      <c r="A8" s="76"/>
      <c r="B8" s="134" t="s">
        <v>24</v>
      </c>
      <c r="C8" s="134" t="s">
        <v>24</v>
      </c>
      <c r="D8" s="135"/>
      <c r="E8" s="136" t="s">
        <v>24</v>
      </c>
      <c r="F8" s="137">
        <f t="shared" ref="F8:M8" si="3">F9</f>
        <v>14165328.66</v>
      </c>
      <c r="G8" s="137">
        <f t="shared" si="3"/>
        <v>14165328.66</v>
      </c>
      <c r="H8" s="137">
        <f t="shared" si="3"/>
        <v>13917900.9</v>
      </c>
      <c r="I8" s="137">
        <f t="shared" si="3"/>
        <v>12480854.9</v>
      </c>
      <c r="J8" s="137">
        <f t="shared" si="3"/>
        <v>1437046</v>
      </c>
      <c r="K8" s="137">
        <f t="shared" si="3"/>
        <v>247427.76</v>
      </c>
      <c r="L8" s="137">
        <f t="shared" si="3"/>
        <v>0</v>
      </c>
      <c r="M8" s="137">
        <f t="shared" si="3"/>
        <v>247427.76</v>
      </c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29"/>
    </row>
    <row r="9" ht="19.9" customHeight="1" spans="1:40">
      <c r="A9" s="76"/>
      <c r="B9" s="134" t="s">
        <v>24</v>
      </c>
      <c r="C9" s="134" t="s">
        <v>24</v>
      </c>
      <c r="D9" s="135"/>
      <c r="E9" s="136" t="s">
        <v>175</v>
      </c>
      <c r="F9" s="137">
        <f t="shared" ref="F9:J9" si="4">F10+F22+F39+F43</f>
        <v>14165328.66</v>
      </c>
      <c r="G9" s="137">
        <f t="shared" si="4"/>
        <v>14165328.66</v>
      </c>
      <c r="H9" s="137">
        <f t="shared" si="4"/>
        <v>13917900.9</v>
      </c>
      <c r="I9" s="137">
        <f t="shared" si="4"/>
        <v>12480854.9</v>
      </c>
      <c r="J9" s="137">
        <f t="shared" si="4"/>
        <v>1437046</v>
      </c>
      <c r="K9" s="137">
        <f t="shared" ref="J9:M9" si="5">K10+K22+K39+K43</f>
        <v>247427.76</v>
      </c>
      <c r="L9" s="137">
        <f t="shared" si="5"/>
        <v>0</v>
      </c>
      <c r="M9" s="137">
        <f t="shared" si="5"/>
        <v>247427.76</v>
      </c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29"/>
    </row>
    <row r="10" ht="19.9" customHeight="1" spans="1:40">
      <c r="A10" s="76"/>
      <c r="B10" s="134" t="s">
        <v>24</v>
      </c>
      <c r="C10" s="134" t="s">
        <v>24</v>
      </c>
      <c r="D10" s="135"/>
      <c r="E10" s="136" t="s">
        <v>176</v>
      </c>
      <c r="F10" s="137">
        <f>G10</f>
        <v>8119845.11</v>
      </c>
      <c r="G10" s="137">
        <f>H10+K10+N10</f>
        <v>8119845.11</v>
      </c>
      <c r="H10" s="137">
        <f>I10+J10</f>
        <v>8119845.11</v>
      </c>
      <c r="I10" s="137">
        <f>SUM(I11:I21)</f>
        <v>8119845.11</v>
      </c>
      <c r="J10" s="137">
        <f>SUM(J11:J21)</f>
        <v>0</v>
      </c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29"/>
    </row>
    <row r="11" ht="19.9" customHeight="1" spans="1:40">
      <c r="A11" s="76"/>
      <c r="B11" s="145" t="s">
        <v>177</v>
      </c>
      <c r="C11" s="134" t="s">
        <v>178</v>
      </c>
      <c r="D11" s="135" t="s">
        <v>69</v>
      </c>
      <c r="E11" s="136" t="s">
        <v>179</v>
      </c>
      <c r="F11" s="137">
        <f>+G11+Q11</f>
        <v>1974156</v>
      </c>
      <c r="G11" s="137">
        <f>+H11+K11+N11</f>
        <v>1974156</v>
      </c>
      <c r="H11" s="137">
        <f>SUM(I11:J11)</f>
        <v>1974156</v>
      </c>
      <c r="I11" s="137">
        <v>1974156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29"/>
    </row>
    <row r="12" ht="19.9" customHeight="1" spans="1:40">
      <c r="B12" s="145" t="s">
        <v>177</v>
      </c>
      <c r="C12" s="134" t="s">
        <v>180</v>
      </c>
      <c r="D12" s="135" t="s">
        <v>69</v>
      </c>
      <c r="E12" s="136" t="s">
        <v>181</v>
      </c>
      <c r="F12" s="137">
        <f t="shared" ref="F12:F21" si="6">+G12+Q12</f>
        <v>1270440</v>
      </c>
      <c r="G12" s="137">
        <f t="shared" ref="G12:G21" si="7">+H12+K12+N12</f>
        <v>1270440</v>
      </c>
      <c r="H12" s="137">
        <f t="shared" ref="H12:H21" si="8">SUM(I12:J12)</f>
        <v>1270440</v>
      </c>
      <c r="I12" s="137">
        <v>1270440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29"/>
    </row>
    <row r="13" ht="19.9" customHeight="1" spans="1:40">
      <c r="B13" s="145" t="s">
        <v>177</v>
      </c>
      <c r="C13" s="134" t="s">
        <v>182</v>
      </c>
      <c r="D13" s="135" t="s">
        <v>69</v>
      </c>
      <c r="E13" s="136" t="s">
        <v>183</v>
      </c>
      <c r="F13" s="137">
        <f t="shared" si="6"/>
        <v>920711</v>
      </c>
      <c r="G13" s="137">
        <f t="shared" si="7"/>
        <v>920711</v>
      </c>
      <c r="H13" s="137">
        <f t="shared" si="8"/>
        <v>920711</v>
      </c>
      <c r="I13" s="137">
        <v>920711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29"/>
    </row>
    <row r="14" ht="19.9" customHeight="1" spans="1:40">
      <c r="B14" s="145" t="s">
        <v>177</v>
      </c>
      <c r="C14" s="134" t="s">
        <v>184</v>
      </c>
      <c r="D14" s="135" t="s">
        <v>69</v>
      </c>
      <c r="E14" s="136" t="s">
        <v>185</v>
      </c>
      <c r="F14" s="137">
        <f t="shared" si="6"/>
        <v>1295030.83</v>
      </c>
      <c r="G14" s="137">
        <f t="shared" si="7"/>
        <v>1295030.83</v>
      </c>
      <c r="H14" s="137">
        <f t="shared" si="8"/>
        <v>1295030.83</v>
      </c>
      <c r="I14" s="137">
        <v>1295030.83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29"/>
    </row>
    <row r="15" ht="19.9" customHeight="1" spans="1:40">
      <c r="B15" s="145" t="s">
        <v>177</v>
      </c>
      <c r="C15" s="134" t="s">
        <v>186</v>
      </c>
      <c r="D15" s="135" t="s">
        <v>69</v>
      </c>
      <c r="E15" s="136" t="s">
        <v>187</v>
      </c>
      <c r="F15" s="137">
        <f t="shared" si="6"/>
        <v>851227.18</v>
      </c>
      <c r="G15" s="137">
        <f t="shared" si="7"/>
        <v>851227.18</v>
      </c>
      <c r="H15" s="137">
        <f t="shared" si="8"/>
        <v>851227.18</v>
      </c>
      <c r="I15" s="137">
        <v>851227.18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29"/>
    </row>
    <row r="16" ht="19.9" customHeight="1" spans="1:40">
      <c r="B16" s="145" t="s">
        <v>177</v>
      </c>
      <c r="C16" s="134" t="s">
        <v>188</v>
      </c>
      <c r="D16" s="135" t="s">
        <v>69</v>
      </c>
      <c r="E16" s="136" t="s">
        <v>189</v>
      </c>
      <c r="F16" s="137">
        <f t="shared" si="6"/>
        <v>500100.14</v>
      </c>
      <c r="G16" s="137">
        <f t="shared" si="7"/>
        <v>500100.14</v>
      </c>
      <c r="H16" s="137">
        <f t="shared" si="8"/>
        <v>500100.14</v>
      </c>
      <c r="I16" s="137">
        <v>500100.14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29"/>
    </row>
    <row r="17" ht="19.9" customHeight="1" spans="1:40">
      <c r="B17" s="145" t="s">
        <v>177</v>
      </c>
      <c r="C17" s="134" t="s">
        <v>190</v>
      </c>
      <c r="D17" s="135" t="s">
        <v>69</v>
      </c>
      <c r="E17" s="136" t="s">
        <v>191</v>
      </c>
      <c r="F17" s="137">
        <f t="shared" si="6"/>
        <v>30000</v>
      </c>
      <c r="G17" s="137">
        <f t="shared" si="7"/>
        <v>30000</v>
      </c>
      <c r="H17" s="137">
        <f t="shared" si="8"/>
        <v>30000</v>
      </c>
      <c r="I17" s="137">
        <v>30000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29"/>
    </row>
    <row r="18" ht="19.9" customHeight="1" spans="1:40">
      <c r="B18" s="145" t="s">
        <v>177</v>
      </c>
      <c r="C18" s="134" t="s">
        <v>192</v>
      </c>
      <c r="D18" s="135" t="s">
        <v>69</v>
      </c>
      <c r="E18" s="136" t="s">
        <v>193</v>
      </c>
      <c r="F18" s="137">
        <f t="shared" si="6"/>
        <v>23691.16</v>
      </c>
      <c r="G18" s="137">
        <f t="shared" si="7"/>
        <v>23691.16</v>
      </c>
      <c r="H18" s="137">
        <f t="shared" si="8"/>
        <v>23691.16</v>
      </c>
      <c r="I18" s="137">
        <v>23691.16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29"/>
    </row>
    <row r="19" ht="19.9" customHeight="1" spans="1:40">
      <c r="B19" s="145" t="s">
        <v>177</v>
      </c>
      <c r="C19" s="134" t="s">
        <v>194</v>
      </c>
      <c r="D19" s="135" t="s">
        <v>69</v>
      </c>
      <c r="E19" s="136" t="s">
        <v>195</v>
      </c>
      <c r="F19" s="137">
        <f t="shared" si="6"/>
        <v>776408.8</v>
      </c>
      <c r="G19" s="137">
        <f t="shared" si="7"/>
        <v>776408.8</v>
      </c>
      <c r="H19" s="137">
        <f t="shared" si="8"/>
        <v>776408.8</v>
      </c>
      <c r="I19" s="137">
        <v>776408.8</v>
      </c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29"/>
    </row>
    <row r="20" ht="19.9" customHeight="1" spans="1:40">
      <c r="B20" s="145" t="s">
        <v>177</v>
      </c>
      <c r="C20" s="134" t="s">
        <v>196</v>
      </c>
      <c r="D20" s="135" t="s">
        <v>69</v>
      </c>
      <c r="E20" s="136" t="s">
        <v>197</v>
      </c>
      <c r="F20" s="137">
        <f t="shared" si="6"/>
        <v>24000</v>
      </c>
      <c r="G20" s="137">
        <f t="shared" si="7"/>
        <v>24000</v>
      </c>
      <c r="H20" s="137">
        <f t="shared" si="8"/>
        <v>24000</v>
      </c>
      <c r="I20" s="137">
        <v>24000</v>
      </c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29"/>
    </row>
    <row r="21" ht="19.9" customHeight="1" spans="1:40">
      <c r="B21" s="145" t="s">
        <v>177</v>
      </c>
      <c r="C21" s="134" t="s">
        <v>198</v>
      </c>
      <c r="D21" s="135" t="s">
        <v>69</v>
      </c>
      <c r="E21" s="136" t="s">
        <v>199</v>
      </c>
      <c r="F21" s="137">
        <f t="shared" si="6"/>
        <v>454080</v>
      </c>
      <c r="G21" s="137">
        <f t="shared" si="7"/>
        <v>454080</v>
      </c>
      <c r="H21" s="137">
        <f t="shared" si="8"/>
        <v>454080</v>
      </c>
      <c r="I21" s="137">
        <v>454080</v>
      </c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29"/>
    </row>
    <row r="22" ht="19.9" customHeight="1" spans="1:40">
      <c r="B22" s="134" t="s">
        <v>24</v>
      </c>
      <c r="C22" s="134" t="s">
        <v>24</v>
      </c>
      <c r="D22" s="135"/>
      <c r="E22" s="136" t="s">
        <v>200</v>
      </c>
      <c r="F22" s="137">
        <f>G22</f>
        <v>2673146.86</v>
      </c>
      <c r="G22" s="137">
        <f>H22+K22+N22</f>
        <v>2673146.86</v>
      </c>
      <c r="H22" s="137">
        <f>I22+J22</f>
        <v>2673146.86</v>
      </c>
      <c r="I22" s="137">
        <f>SUM(I23:I38)</f>
        <v>1461100.86</v>
      </c>
      <c r="J22" s="137">
        <f>SUM(J23:J38)</f>
        <v>1212046</v>
      </c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29"/>
    </row>
    <row r="23" ht="19.9" customHeight="1" spans="1:40">
      <c r="A23" s="76"/>
      <c r="B23" s="145" t="s">
        <v>201</v>
      </c>
      <c r="C23" s="134" t="s">
        <v>178</v>
      </c>
      <c r="D23" s="135" t="s">
        <v>69</v>
      </c>
      <c r="E23" s="136" t="s">
        <v>202</v>
      </c>
      <c r="F23" s="137">
        <f>+G23+Q23</f>
        <v>730169.8</v>
      </c>
      <c r="G23" s="137">
        <f>+H23+K23+N23</f>
        <v>730169.8</v>
      </c>
      <c r="H23" s="137">
        <f>SUM(I23:J23)</f>
        <v>730169.8</v>
      </c>
      <c r="I23" s="137">
        <v>586823.8</v>
      </c>
      <c r="J23" s="137">
        <f>10000+62965+10195+25186+35000</f>
        <v>143346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29"/>
    </row>
    <row r="24" ht="19.9" customHeight="1" spans="1:40">
      <c r="B24" s="145" t="s">
        <v>201</v>
      </c>
      <c r="C24" s="134" t="s">
        <v>203</v>
      </c>
      <c r="D24" s="135" t="s">
        <v>69</v>
      </c>
      <c r="E24" s="136" t="s">
        <v>204</v>
      </c>
      <c r="F24" s="137">
        <f t="shared" ref="F24:F38" si="9">+G24+Q24</f>
        <v>18000</v>
      </c>
      <c r="G24" s="137">
        <f t="shared" ref="G24:G38" si="10">+H24+K24+N24</f>
        <v>18000</v>
      </c>
      <c r="H24" s="137">
        <f t="shared" ref="H24:H38" si="11">SUM(I24:J24)</f>
        <v>18000</v>
      </c>
      <c r="I24" s="137">
        <v>18000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29"/>
    </row>
    <row r="25" ht="19.9" customHeight="1" spans="1:40">
      <c r="B25" s="145" t="s">
        <v>201</v>
      </c>
      <c r="C25" s="134" t="s">
        <v>205</v>
      </c>
      <c r="D25" s="135" t="s">
        <v>69</v>
      </c>
      <c r="E25" s="136" t="s">
        <v>206</v>
      </c>
      <c r="F25" s="137">
        <f t="shared" si="9"/>
        <v>27000</v>
      </c>
      <c r="G25" s="137">
        <f t="shared" si="10"/>
        <v>27000</v>
      </c>
      <c r="H25" s="137">
        <f t="shared" si="11"/>
        <v>27000</v>
      </c>
      <c r="I25" s="137">
        <v>27000</v>
      </c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29"/>
    </row>
    <row r="26" ht="19.9" customHeight="1" spans="1:40">
      <c r="B26" s="145" t="s">
        <v>201</v>
      </c>
      <c r="C26" s="134" t="s">
        <v>184</v>
      </c>
      <c r="D26" s="135" t="s">
        <v>69</v>
      </c>
      <c r="E26" s="136" t="s">
        <v>207</v>
      </c>
      <c r="F26" s="137">
        <f t="shared" si="9"/>
        <v>18000</v>
      </c>
      <c r="G26" s="137">
        <f t="shared" si="10"/>
        <v>18000</v>
      </c>
      <c r="H26" s="137">
        <f t="shared" si="11"/>
        <v>18000</v>
      </c>
      <c r="I26" s="137">
        <v>18000</v>
      </c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29"/>
    </row>
    <row r="27" ht="19.9" customHeight="1" spans="1:40">
      <c r="B27" s="145" t="s">
        <v>201</v>
      </c>
      <c r="C27" s="134" t="s">
        <v>190</v>
      </c>
      <c r="D27" s="135" t="s">
        <v>69</v>
      </c>
      <c r="E27" s="136" t="s">
        <v>208</v>
      </c>
      <c r="F27" s="137">
        <f t="shared" si="9"/>
        <v>135000</v>
      </c>
      <c r="G27" s="137">
        <f t="shared" si="10"/>
        <v>135000</v>
      </c>
      <c r="H27" s="137">
        <f t="shared" si="11"/>
        <v>135000</v>
      </c>
      <c r="I27" s="137">
        <v>135000</v>
      </c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29"/>
    </row>
    <row r="28" ht="19.9" customHeight="1" spans="1:40">
      <c r="B28" s="145" t="s">
        <v>201</v>
      </c>
      <c r="C28" s="134" t="s">
        <v>194</v>
      </c>
      <c r="D28" s="135" t="s">
        <v>69</v>
      </c>
      <c r="E28" s="136" t="s">
        <v>209</v>
      </c>
      <c r="F28" s="137">
        <f t="shared" si="9"/>
        <v>1200</v>
      </c>
      <c r="G28" s="137">
        <f t="shared" si="10"/>
        <v>1200</v>
      </c>
      <c r="H28" s="137">
        <f t="shared" si="11"/>
        <v>1200</v>
      </c>
      <c r="I28" s="137">
        <v>1200</v>
      </c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29"/>
    </row>
    <row r="29" ht="19.9" customHeight="1" spans="1:40">
      <c r="B29" s="145" t="s">
        <v>201</v>
      </c>
      <c r="C29" s="134" t="s">
        <v>210</v>
      </c>
      <c r="D29" s="135" t="s">
        <v>69</v>
      </c>
      <c r="E29" s="136" t="s">
        <v>211</v>
      </c>
      <c r="F29" s="137">
        <f t="shared" si="9"/>
        <v>76483.18</v>
      </c>
      <c r="G29" s="137">
        <f t="shared" si="10"/>
        <v>76483.18</v>
      </c>
      <c r="H29" s="137">
        <f t="shared" si="11"/>
        <v>76483.18</v>
      </c>
      <c r="I29" s="137">
        <v>40083.18</v>
      </c>
      <c r="J29" s="137">
        <v>36400</v>
      </c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29"/>
    </row>
    <row r="30" ht="19.9" customHeight="1" spans="1:40">
      <c r="B30" s="145" t="s">
        <v>201</v>
      </c>
      <c r="C30" s="134" t="s">
        <v>212</v>
      </c>
      <c r="D30" s="135" t="s">
        <v>69</v>
      </c>
      <c r="E30" s="136" t="s">
        <v>213</v>
      </c>
      <c r="F30" s="137">
        <f t="shared" si="9"/>
        <v>0</v>
      </c>
      <c r="G30" s="137">
        <f t="shared" si="10"/>
        <v>0</v>
      </c>
      <c r="H30" s="137">
        <f t="shared" si="11"/>
        <v>0</v>
      </c>
      <c r="I30" s="137">
        <v>0</v>
      </c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29"/>
    </row>
    <row r="31" ht="19.9" customHeight="1" spans="1:40">
      <c r="B31" s="145" t="s">
        <v>201</v>
      </c>
      <c r="C31" s="134" t="s">
        <v>214</v>
      </c>
      <c r="D31" s="135" t="s">
        <v>69</v>
      </c>
      <c r="E31" s="136" t="s">
        <v>215</v>
      </c>
      <c r="F31" s="137">
        <f t="shared" si="9"/>
        <v>3498</v>
      </c>
      <c r="G31" s="137">
        <f t="shared" si="10"/>
        <v>3498</v>
      </c>
      <c r="H31" s="137">
        <f t="shared" si="11"/>
        <v>3498</v>
      </c>
      <c r="I31" s="137">
        <v>3498</v>
      </c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29"/>
    </row>
    <row r="32" ht="19.9" customHeight="1" spans="1:40">
      <c r="B32" s="145" t="s">
        <v>201</v>
      </c>
      <c r="C32" s="134" t="s">
        <v>216</v>
      </c>
      <c r="D32" s="135" t="s">
        <v>69</v>
      </c>
      <c r="E32" s="136" t="s">
        <v>217</v>
      </c>
      <c r="F32" s="137">
        <f t="shared" si="9"/>
        <v>609300</v>
      </c>
      <c r="G32" s="137">
        <f t="shared" si="10"/>
        <v>609300</v>
      </c>
      <c r="H32" s="137">
        <f t="shared" si="11"/>
        <v>609300</v>
      </c>
      <c r="I32" s="137">
        <v>102000</v>
      </c>
      <c r="J32" s="137">
        <f>300000+207300</f>
        <v>507300</v>
      </c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29"/>
    </row>
    <row r="33" ht="19.9" customHeight="1" spans="1:40">
      <c r="B33" s="145" t="s">
        <v>201</v>
      </c>
      <c r="C33" s="134" t="s">
        <v>218</v>
      </c>
      <c r="D33" s="135" t="s">
        <v>69</v>
      </c>
      <c r="E33" s="136" t="s">
        <v>219</v>
      </c>
      <c r="F33" s="137">
        <f t="shared" si="9"/>
        <v>118121.4</v>
      </c>
      <c r="G33" s="137">
        <f t="shared" si="10"/>
        <v>118121.4</v>
      </c>
      <c r="H33" s="137">
        <f t="shared" si="11"/>
        <v>118121.4</v>
      </c>
      <c r="I33" s="137">
        <v>118121.4</v>
      </c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29"/>
    </row>
    <row r="34" ht="19.9" customHeight="1" spans="1:40">
      <c r="B34" s="145" t="s">
        <v>201</v>
      </c>
      <c r="C34" s="134" t="s">
        <v>220</v>
      </c>
      <c r="D34" s="135" t="s">
        <v>69</v>
      </c>
      <c r="E34" s="136" t="s">
        <v>221</v>
      </c>
      <c r="F34" s="137">
        <f t="shared" si="9"/>
        <v>0</v>
      </c>
      <c r="G34" s="137">
        <f t="shared" si="10"/>
        <v>0</v>
      </c>
      <c r="H34" s="137">
        <f t="shared" si="11"/>
        <v>0</v>
      </c>
      <c r="I34" s="137">
        <v>0</v>
      </c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29"/>
    </row>
    <row r="35" ht="19.9" customHeight="1" spans="1:40">
      <c r="B35" s="145" t="s">
        <v>201</v>
      </c>
      <c r="C35" s="134" t="s">
        <v>222</v>
      </c>
      <c r="D35" s="135" t="s">
        <v>69</v>
      </c>
      <c r="E35" s="136" t="s">
        <v>223</v>
      </c>
      <c r="F35" s="137">
        <f t="shared" si="9"/>
        <v>64700</v>
      </c>
      <c r="G35" s="137">
        <f t="shared" si="10"/>
        <v>64700</v>
      </c>
      <c r="H35" s="137">
        <f t="shared" si="11"/>
        <v>64700</v>
      </c>
      <c r="I35" s="137">
        <v>64700</v>
      </c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29"/>
    </row>
    <row r="36" ht="19.9" customHeight="1" spans="1:40">
      <c r="B36" s="145" t="s">
        <v>201</v>
      </c>
      <c r="C36" s="134" t="s">
        <v>224</v>
      </c>
      <c r="D36" s="135" t="s">
        <v>69</v>
      </c>
      <c r="E36" s="136" t="s">
        <v>225</v>
      </c>
      <c r="F36" s="137">
        <f t="shared" si="9"/>
        <v>206400</v>
      </c>
      <c r="G36" s="137">
        <f t="shared" si="10"/>
        <v>206400</v>
      </c>
      <c r="H36" s="137">
        <f t="shared" si="11"/>
        <v>206400</v>
      </c>
      <c r="I36" s="137">
        <v>206400</v>
      </c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29"/>
    </row>
    <row r="37" ht="19.9" customHeight="1" spans="1:40">
      <c r="B37" s="145">
        <v>302</v>
      </c>
      <c r="C37" s="134">
        <v>40</v>
      </c>
      <c r="D37" s="135">
        <v>812001</v>
      </c>
      <c r="E37" s="136" t="s">
        <v>226</v>
      </c>
      <c r="F37" s="137">
        <f t="shared" si="9"/>
        <v>105573.6</v>
      </c>
      <c r="G37" s="137">
        <f t="shared" si="10"/>
        <v>105573.6</v>
      </c>
      <c r="H37" s="137">
        <f t="shared" si="11"/>
        <v>105573.6</v>
      </c>
      <c r="I37" s="137">
        <v>105573.6</v>
      </c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29"/>
    </row>
    <row r="38" ht="19.9" customHeight="1" spans="1:40">
      <c r="B38" s="145">
        <v>302</v>
      </c>
      <c r="C38" s="134">
        <v>99</v>
      </c>
      <c r="D38" s="135">
        <v>812001</v>
      </c>
      <c r="E38" s="136" t="s">
        <v>227</v>
      </c>
      <c r="F38" s="137">
        <f t="shared" si="9"/>
        <v>559700.88</v>
      </c>
      <c r="G38" s="137">
        <f t="shared" si="10"/>
        <v>559700.88</v>
      </c>
      <c r="H38" s="137">
        <f t="shared" si="11"/>
        <v>559700.88</v>
      </c>
      <c r="I38" s="137">
        <v>34700.88</v>
      </c>
      <c r="J38" s="137">
        <v>525000</v>
      </c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29"/>
    </row>
    <row r="39" ht="19.9" customHeight="1" spans="1:40">
      <c r="B39" s="134" t="s">
        <v>24</v>
      </c>
      <c r="C39" s="134" t="s">
        <v>24</v>
      </c>
      <c r="D39" s="135"/>
      <c r="E39" s="136" t="s">
        <v>228</v>
      </c>
      <c r="F39" s="137">
        <f>G39</f>
        <v>3162336.69</v>
      </c>
      <c r="G39" s="137">
        <f>H39+K39+N39</f>
        <v>3162336.69</v>
      </c>
      <c r="H39" s="137">
        <f>I39+J39</f>
        <v>2914908.93</v>
      </c>
      <c r="I39" s="137">
        <f>SUM(I40:I42)</f>
        <v>2899908.93</v>
      </c>
      <c r="J39" s="137">
        <f>SUM(J40:J42)</f>
        <v>15000</v>
      </c>
      <c r="K39" s="137">
        <f>+L39+M39</f>
        <v>247427.76</v>
      </c>
      <c r="L39" s="137">
        <f>SUM(L40:L42)</f>
        <v>0</v>
      </c>
      <c r="M39" s="137">
        <f>SUM(M40:M42)</f>
        <v>247427.76</v>
      </c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29"/>
    </row>
    <row r="40" ht="19.9" customHeight="1" spans="1:40">
      <c r="A40" s="76"/>
      <c r="B40" s="145" t="s">
        <v>229</v>
      </c>
      <c r="C40" s="134" t="s">
        <v>203</v>
      </c>
      <c r="D40" s="135" t="s">
        <v>69</v>
      </c>
      <c r="E40" s="136" t="s">
        <v>230</v>
      </c>
      <c r="F40" s="137">
        <f t="shared" ref="F40:F44" si="12">+G40+Q40</f>
        <v>2776998.96</v>
      </c>
      <c r="G40" s="137">
        <f t="shared" ref="G40:G44" si="13">+H40+K40+N40</f>
        <v>2776998.96</v>
      </c>
      <c r="H40" s="137">
        <f t="shared" ref="H40:H44" si="14">SUM(I40:J40)</f>
        <v>2529571.2</v>
      </c>
      <c r="I40" s="137">
        <v>2529571.2</v>
      </c>
      <c r="J40" s="137"/>
      <c r="K40" s="137">
        <f>SUM(L40:M40)</f>
        <v>247427.76</v>
      </c>
      <c r="L40" s="137"/>
      <c r="M40" s="137">
        <v>247427.76</v>
      </c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29"/>
    </row>
    <row r="41" ht="19.9" customHeight="1" spans="1:40">
      <c r="B41" s="145" t="s">
        <v>229</v>
      </c>
      <c r="C41" s="134" t="s">
        <v>205</v>
      </c>
      <c r="D41" s="135" t="s">
        <v>69</v>
      </c>
      <c r="E41" s="136" t="s">
        <v>231</v>
      </c>
      <c r="F41" s="137">
        <f t="shared" si="12"/>
        <v>15000</v>
      </c>
      <c r="G41" s="137">
        <f t="shared" si="13"/>
        <v>15000</v>
      </c>
      <c r="H41" s="137">
        <f t="shared" si="14"/>
        <v>15000</v>
      </c>
      <c r="I41" s="137"/>
      <c r="J41" s="137">
        <v>15000</v>
      </c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29"/>
    </row>
    <row r="42" ht="19.9" customHeight="1" spans="1:40">
      <c r="B42" s="145" t="s">
        <v>229</v>
      </c>
      <c r="C42" s="134" t="s">
        <v>184</v>
      </c>
      <c r="D42" s="135" t="s">
        <v>69</v>
      </c>
      <c r="E42" s="136" t="s">
        <v>232</v>
      </c>
      <c r="F42" s="137">
        <f t="shared" si="12"/>
        <v>370337.73</v>
      </c>
      <c r="G42" s="137">
        <f t="shared" si="13"/>
        <v>370337.73</v>
      </c>
      <c r="H42" s="137">
        <f t="shared" si="14"/>
        <v>370337.73</v>
      </c>
      <c r="I42" s="137">
        <v>370337.73</v>
      </c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29"/>
    </row>
    <row r="43" ht="19.9" customHeight="1" spans="1:40">
      <c r="B43" s="134" t="s">
        <v>24</v>
      </c>
      <c r="C43" s="134" t="s">
        <v>24</v>
      </c>
      <c r="D43" s="135"/>
      <c r="E43" s="136" t="s">
        <v>233</v>
      </c>
      <c r="F43" s="137">
        <f>G43</f>
        <v>210000</v>
      </c>
      <c r="G43" s="137">
        <f>H43+K43+N43</f>
        <v>210000</v>
      </c>
      <c r="H43" s="137">
        <f>I43+J43</f>
        <v>210000</v>
      </c>
      <c r="I43" s="137">
        <f>SUM(I44)</f>
        <v>0</v>
      </c>
      <c r="J43" s="137">
        <f>SUM(J44)</f>
        <v>210000</v>
      </c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29"/>
    </row>
    <row r="44" ht="19.9" customHeight="1" spans="1:40">
      <c r="A44" s="76"/>
      <c r="B44" s="145" t="s">
        <v>234</v>
      </c>
      <c r="C44" s="134" t="s">
        <v>203</v>
      </c>
      <c r="D44" s="135" t="s">
        <v>69</v>
      </c>
      <c r="E44" s="136" t="s">
        <v>235</v>
      </c>
      <c r="F44" s="137">
        <f t="shared" si="12"/>
        <v>210000</v>
      </c>
      <c r="G44" s="137">
        <f t="shared" si="13"/>
        <v>210000</v>
      </c>
      <c r="H44" s="137">
        <f t="shared" si="14"/>
        <v>210000</v>
      </c>
      <c r="I44" s="137"/>
      <c r="J44" s="137">
        <v>210000</v>
      </c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29"/>
    </row>
    <row r="45" ht="8.45" customHeight="1" spans="1:40">
      <c r="A45" s="94"/>
      <c r="B45" s="94"/>
      <c r="C45" s="94"/>
      <c r="D45" s="139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1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6" topLeftCell="A7" activePane="bottomLeft" state="frozen"/>
      <selection/>
      <selection pane="bottomLeft" activeCell="H24" sqref="H24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71"/>
      <c r="B1" s="72"/>
      <c r="C1" s="72"/>
      <c r="D1" s="72"/>
      <c r="E1" s="73"/>
      <c r="F1" s="73"/>
      <c r="G1" s="75" t="s">
        <v>236</v>
      </c>
      <c r="H1" s="75"/>
      <c r="I1" s="75"/>
      <c r="J1" s="76"/>
    </row>
    <row r="2" ht="19.9" customHeight="1" spans="1:10">
      <c r="A2" s="71"/>
      <c r="B2" s="77" t="s">
        <v>237</v>
      </c>
      <c r="C2" s="77"/>
      <c r="D2" s="77"/>
      <c r="E2" s="77"/>
      <c r="F2" s="77"/>
      <c r="G2" s="77"/>
      <c r="H2" s="77"/>
      <c r="I2" s="77"/>
      <c r="J2" s="76" t="s">
        <v>4</v>
      </c>
    </row>
    <row r="3" ht="17.1" customHeight="1" spans="1:10">
      <c r="A3" s="78"/>
      <c r="B3" s="79" t="s">
        <v>6</v>
      </c>
      <c r="C3" s="79"/>
      <c r="D3" s="79"/>
      <c r="E3" s="79"/>
      <c r="F3" s="79"/>
      <c r="G3" s="78"/>
      <c r="I3" s="130" t="s">
        <v>7</v>
      </c>
      <c r="J3" s="81"/>
    </row>
    <row r="4" ht="21.4" customHeight="1" spans="1:10">
      <c r="A4" s="73"/>
      <c r="B4" s="82" t="s">
        <v>10</v>
      </c>
      <c r="C4" s="82"/>
      <c r="D4" s="82"/>
      <c r="E4" s="82"/>
      <c r="F4" s="82"/>
      <c r="G4" s="82" t="s">
        <v>54</v>
      </c>
      <c r="H4" s="97" t="s">
        <v>238</v>
      </c>
      <c r="I4" s="97" t="s">
        <v>169</v>
      </c>
      <c r="J4" s="73"/>
    </row>
    <row r="5" ht="21.4" customHeight="1" spans="1:10">
      <c r="A5" s="73"/>
      <c r="B5" s="82" t="s">
        <v>74</v>
      </c>
      <c r="C5" s="82"/>
      <c r="D5" s="82"/>
      <c r="E5" s="82" t="s">
        <v>65</v>
      </c>
      <c r="F5" s="82" t="s">
        <v>66</v>
      </c>
      <c r="G5" s="82"/>
      <c r="H5" s="97"/>
      <c r="I5" s="97"/>
      <c r="J5" s="73"/>
    </row>
    <row r="6" ht="21.4" customHeight="1" spans="1:10">
      <c r="A6" s="84"/>
      <c r="B6" s="82" t="s">
        <v>75</v>
      </c>
      <c r="C6" s="82" t="s">
        <v>76</v>
      </c>
      <c r="D6" s="82" t="s">
        <v>77</v>
      </c>
      <c r="E6" s="82"/>
      <c r="F6" s="82"/>
      <c r="G6" s="82"/>
      <c r="H6" s="97"/>
      <c r="I6" s="97"/>
      <c r="J6" s="85"/>
    </row>
    <row r="7" ht="19.9" customHeight="1" spans="1:10">
      <c r="A7" s="86"/>
      <c r="B7" s="87"/>
      <c r="C7" s="87"/>
      <c r="D7" s="87"/>
      <c r="E7" s="87"/>
      <c r="F7" s="87" t="s">
        <v>67</v>
      </c>
      <c r="G7" s="88">
        <f>G8</f>
        <v>13917900.9</v>
      </c>
      <c r="H7" s="88">
        <f>H8</f>
        <v>13917900.9</v>
      </c>
      <c r="I7" s="88"/>
      <c r="J7" s="89"/>
    </row>
    <row r="8" ht="19.9" customHeight="1" spans="1:10">
      <c r="A8" s="84"/>
      <c r="B8" s="90"/>
      <c r="C8" s="90"/>
      <c r="D8" s="90"/>
      <c r="E8" s="90"/>
      <c r="F8" s="91" t="s">
        <v>24</v>
      </c>
      <c r="G8" s="92">
        <f>G9</f>
        <v>13917900.9</v>
      </c>
      <c r="H8" s="92">
        <f>H9</f>
        <v>13917900.9</v>
      </c>
      <c r="I8" s="92"/>
      <c r="J8" s="83"/>
    </row>
    <row r="9" ht="19.9" customHeight="1" spans="1:10">
      <c r="A9" s="84"/>
      <c r="B9" s="90"/>
      <c r="C9" s="90"/>
      <c r="D9" s="90"/>
      <c r="E9" s="90"/>
      <c r="F9" s="91" t="s">
        <v>239</v>
      </c>
      <c r="G9" s="92">
        <f>SUM(G10:G35)</f>
        <v>13917900.9</v>
      </c>
      <c r="H9" s="92">
        <f>SUM(H10:H35)</f>
        <v>13917900.9</v>
      </c>
      <c r="I9" s="92"/>
      <c r="J9" s="83"/>
    </row>
    <row r="10" ht="19.9" customHeight="1" spans="1:10">
      <c r="A10" s="84"/>
      <c r="B10" s="90" t="s">
        <v>79</v>
      </c>
      <c r="C10" s="90" t="s">
        <v>80</v>
      </c>
      <c r="D10" s="90" t="s">
        <v>80</v>
      </c>
      <c r="E10" s="90" t="s">
        <v>240</v>
      </c>
      <c r="F10" s="91" t="s">
        <v>81</v>
      </c>
      <c r="G10" s="92">
        <f>+H10</f>
        <v>168265.95</v>
      </c>
      <c r="H10" s="93">
        <v>168265.95</v>
      </c>
      <c r="I10" s="93"/>
      <c r="J10" s="85"/>
    </row>
    <row r="11" ht="19.9" customHeight="1" spans="1:10">
      <c r="A11" s="84"/>
      <c r="B11" s="90" t="s">
        <v>79</v>
      </c>
      <c r="C11" s="90" t="s">
        <v>80</v>
      </c>
      <c r="D11" s="90" t="s">
        <v>82</v>
      </c>
      <c r="E11" s="90" t="s">
        <v>240</v>
      </c>
      <c r="F11" s="91" t="s">
        <v>83</v>
      </c>
      <c r="G11" s="92">
        <f t="shared" ref="G11:G35" si="0">+H11</f>
        <v>36400</v>
      </c>
      <c r="H11" s="93">
        <v>36400</v>
      </c>
      <c r="I11" s="93"/>
      <c r="J11" s="85"/>
    </row>
    <row r="12" ht="19.9" customHeight="1" spans="1:10">
      <c r="A12" s="84"/>
      <c r="B12" s="90" t="s">
        <v>79</v>
      </c>
      <c r="C12" s="90" t="s">
        <v>84</v>
      </c>
      <c r="D12" s="90" t="s">
        <v>80</v>
      </c>
      <c r="E12" s="90" t="s">
        <v>240</v>
      </c>
      <c r="F12" s="91" t="s">
        <v>81</v>
      </c>
      <c r="G12" s="92">
        <f t="shared" si="0"/>
        <v>3994281.63</v>
      </c>
      <c r="H12" s="93">
        <v>3994281.63</v>
      </c>
      <c r="I12" s="93"/>
      <c r="J12" s="85"/>
    </row>
    <row r="13" ht="19.9" customHeight="1" spans="1:10">
      <c r="A13" s="84"/>
      <c r="B13" s="90" t="s">
        <v>79</v>
      </c>
      <c r="C13" s="90" t="s">
        <v>84</v>
      </c>
      <c r="D13" s="90" t="s">
        <v>85</v>
      </c>
      <c r="E13" s="90" t="s">
        <v>240</v>
      </c>
      <c r="F13" s="91" t="s">
        <v>86</v>
      </c>
      <c r="G13" s="92">
        <f t="shared" si="0"/>
        <v>25186</v>
      </c>
      <c r="H13" s="93">
        <v>25186</v>
      </c>
      <c r="I13" s="93"/>
      <c r="J13" s="85"/>
    </row>
    <row r="14" ht="19.9" customHeight="1" spans="1:10">
      <c r="A14" s="84"/>
      <c r="B14" s="90" t="s">
        <v>79</v>
      </c>
      <c r="C14" s="90" t="s">
        <v>84</v>
      </c>
      <c r="D14" s="90" t="s">
        <v>87</v>
      </c>
      <c r="E14" s="90" t="s">
        <v>240</v>
      </c>
      <c r="F14" s="91" t="s">
        <v>88</v>
      </c>
      <c r="G14" s="92">
        <f t="shared" si="0"/>
        <v>691485.57</v>
      </c>
      <c r="H14" s="93">
        <v>691485.57</v>
      </c>
      <c r="I14" s="93"/>
      <c r="J14" s="85"/>
    </row>
    <row r="15" ht="19.9" customHeight="1" spans="1:10">
      <c r="A15" s="84"/>
      <c r="B15" s="90" t="s">
        <v>79</v>
      </c>
      <c r="C15" s="90" t="s">
        <v>89</v>
      </c>
      <c r="D15" s="90" t="s">
        <v>82</v>
      </c>
      <c r="E15" s="90" t="s">
        <v>240</v>
      </c>
      <c r="F15" s="91" t="s">
        <v>90</v>
      </c>
      <c r="G15" s="92">
        <f t="shared" si="0"/>
        <v>10195</v>
      </c>
      <c r="H15" s="93">
        <v>10195</v>
      </c>
      <c r="I15" s="93"/>
      <c r="J15" s="85"/>
    </row>
    <row r="16" ht="19.9" customHeight="1" spans="1:10">
      <c r="A16" s="84"/>
      <c r="B16" s="90" t="s">
        <v>79</v>
      </c>
      <c r="C16" s="90" t="s">
        <v>91</v>
      </c>
      <c r="D16" s="90" t="s">
        <v>80</v>
      </c>
      <c r="E16" s="90" t="s">
        <v>240</v>
      </c>
      <c r="F16" s="91" t="s">
        <v>81</v>
      </c>
      <c r="G16" s="92">
        <f t="shared" si="0"/>
        <v>254188.05</v>
      </c>
      <c r="H16" s="93">
        <v>254188.05</v>
      </c>
      <c r="I16" s="93"/>
      <c r="J16" s="85"/>
    </row>
    <row r="17" ht="19.9" customHeight="1" spans="1:10">
      <c r="A17" s="84"/>
      <c r="B17" s="90" t="s">
        <v>92</v>
      </c>
      <c r="C17" s="90" t="s">
        <v>80</v>
      </c>
      <c r="D17" s="90" t="s">
        <v>93</v>
      </c>
      <c r="E17" s="90" t="s">
        <v>240</v>
      </c>
      <c r="F17" s="91" t="s">
        <v>94</v>
      </c>
      <c r="G17" s="92">
        <f t="shared" si="0"/>
        <v>528971.44</v>
      </c>
      <c r="H17" s="93">
        <v>528971.44</v>
      </c>
      <c r="I17" s="93"/>
      <c r="J17" s="85"/>
    </row>
    <row r="18" ht="19.9" customHeight="1" spans="1:10">
      <c r="A18" s="84"/>
      <c r="B18" s="90" t="s">
        <v>95</v>
      </c>
      <c r="C18" s="90" t="s">
        <v>80</v>
      </c>
      <c r="D18" s="90" t="s">
        <v>93</v>
      </c>
      <c r="E18" s="90" t="s">
        <v>240</v>
      </c>
      <c r="F18" s="91" t="s">
        <v>96</v>
      </c>
      <c r="G18" s="92">
        <f t="shared" si="0"/>
        <v>898650.29</v>
      </c>
      <c r="H18" s="93">
        <v>898650.29</v>
      </c>
      <c r="I18" s="93"/>
      <c r="J18" s="85"/>
    </row>
    <row r="19" ht="19.9" customHeight="1" spans="1:10">
      <c r="A19" s="84"/>
      <c r="B19" s="90" t="s">
        <v>95</v>
      </c>
      <c r="C19" s="90" t="s">
        <v>80</v>
      </c>
      <c r="D19" s="90" t="s">
        <v>97</v>
      </c>
      <c r="E19" s="90" t="s">
        <v>240</v>
      </c>
      <c r="F19" s="91" t="s">
        <v>98</v>
      </c>
      <c r="G19" s="92">
        <f t="shared" si="0"/>
        <v>199527.16</v>
      </c>
      <c r="H19" s="93">
        <v>199527.16</v>
      </c>
      <c r="I19" s="93"/>
      <c r="J19" s="85"/>
    </row>
    <row r="20" ht="19.9" customHeight="1" spans="1:10">
      <c r="A20" s="84"/>
      <c r="B20" s="90" t="s">
        <v>95</v>
      </c>
      <c r="C20" s="90" t="s">
        <v>99</v>
      </c>
      <c r="D20" s="90" t="s">
        <v>80</v>
      </c>
      <c r="E20" s="90" t="s">
        <v>240</v>
      </c>
      <c r="F20" s="91" t="s">
        <v>100</v>
      </c>
      <c r="G20" s="92">
        <f t="shared" si="0"/>
        <v>59501.76</v>
      </c>
      <c r="H20" s="93">
        <v>59501.76</v>
      </c>
      <c r="I20" s="93"/>
      <c r="J20" s="85"/>
    </row>
    <row r="21" ht="19.9" customHeight="1" spans="1:10">
      <c r="A21" s="84"/>
      <c r="B21" s="90" t="s">
        <v>95</v>
      </c>
      <c r="C21" s="90" t="s">
        <v>99</v>
      </c>
      <c r="D21" s="90" t="s">
        <v>85</v>
      </c>
      <c r="E21" s="90" t="s">
        <v>240</v>
      </c>
      <c r="F21" s="91" t="s">
        <v>101</v>
      </c>
      <c r="G21" s="92">
        <f t="shared" si="0"/>
        <v>85386.28</v>
      </c>
      <c r="H21" s="93">
        <v>85386.28</v>
      </c>
      <c r="I21" s="93"/>
      <c r="J21" s="85"/>
    </row>
    <row r="22" ht="19.9" customHeight="1" spans="1:10">
      <c r="A22" s="84"/>
      <c r="B22" s="90" t="s">
        <v>95</v>
      </c>
      <c r="C22" s="90" t="s">
        <v>99</v>
      </c>
      <c r="D22" s="90" t="s">
        <v>99</v>
      </c>
      <c r="E22" s="90" t="s">
        <v>240</v>
      </c>
      <c r="F22" s="91" t="s">
        <v>102</v>
      </c>
      <c r="G22" s="92">
        <f t="shared" si="0"/>
        <v>851227.18</v>
      </c>
      <c r="H22" s="93">
        <v>851227.18</v>
      </c>
      <c r="I22" s="93"/>
      <c r="J22" s="85"/>
    </row>
    <row r="23" ht="19.9" customHeight="1" spans="1:10">
      <c r="A23" s="84"/>
      <c r="B23" s="90" t="s">
        <v>95</v>
      </c>
      <c r="C23" s="90" t="s">
        <v>103</v>
      </c>
      <c r="D23" s="90" t="s">
        <v>85</v>
      </c>
      <c r="E23" s="90" t="s">
        <v>240</v>
      </c>
      <c r="F23" s="91" t="s">
        <v>104</v>
      </c>
      <c r="G23" s="92">
        <f t="shared" si="0"/>
        <v>15000</v>
      </c>
      <c r="H23" s="93">
        <v>15000</v>
      </c>
      <c r="I23" s="93"/>
      <c r="J23" s="85"/>
    </row>
    <row r="24" ht="19.9" customHeight="1" spans="1:10">
      <c r="A24" s="84"/>
      <c r="B24" s="90" t="s">
        <v>105</v>
      </c>
      <c r="C24" s="90" t="s">
        <v>82</v>
      </c>
      <c r="D24" s="90" t="s">
        <v>97</v>
      </c>
      <c r="E24" s="90" t="s">
        <v>240</v>
      </c>
      <c r="F24" s="91" t="s">
        <v>106</v>
      </c>
      <c r="G24" s="92">
        <f t="shared" si="0"/>
        <v>62965</v>
      </c>
      <c r="H24" s="93">
        <v>62965</v>
      </c>
      <c r="I24" s="93"/>
      <c r="J24" s="85"/>
    </row>
    <row r="25" ht="19.9" customHeight="1" spans="1:10">
      <c r="A25" s="84"/>
      <c r="B25" s="90" t="s">
        <v>105</v>
      </c>
      <c r="C25" s="90" t="s">
        <v>107</v>
      </c>
      <c r="D25" s="90" t="s">
        <v>80</v>
      </c>
      <c r="E25" s="90" t="s">
        <v>240</v>
      </c>
      <c r="F25" s="91" t="s">
        <v>108</v>
      </c>
      <c r="G25" s="92">
        <f t="shared" si="0"/>
        <v>281854.81</v>
      </c>
      <c r="H25" s="93">
        <v>281854.81</v>
      </c>
      <c r="I25" s="93"/>
      <c r="J25" s="85"/>
    </row>
    <row r="26" ht="19.9" customHeight="1" spans="1:10">
      <c r="A26" s="84"/>
      <c r="B26" s="90" t="s">
        <v>105</v>
      </c>
      <c r="C26" s="90" t="s">
        <v>107</v>
      </c>
      <c r="D26" s="90" t="s">
        <v>85</v>
      </c>
      <c r="E26" s="90" t="s">
        <v>240</v>
      </c>
      <c r="F26" s="91" t="s">
        <v>109</v>
      </c>
      <c r="G26" s="92">
        <f t="shared" si="0"/>
        <v>205567.66</v>
      </c>
      <c r="H26" s="93">
        <v>205567.66</v>
      </c>
      <c r="I26" s="93"/>
      <c r="J26" s="85"/>
    </row>
    <row r="27" ht="19.9" customHeight="1" spans="1:10">
      <c r="A27" s="84"/>
      <c r="B27" s="90" t="s">
        <v>105</v>
      </c>
      <c r="C27" s="90" t="s">
        <v>107</v>
      </c>
      <c r="D27" s="90" t="s">
        <v>84</v>
      </c>
      <c r="E27" s="90" t="s">
        <v>240</v>
      </c>
      <c r="F27" s="91" t="s">
        <v>110</v>
      </c>
      <c r="G27" s="92">
        <f t="shared" si="0"/>
        <v>30000</v>
      </c>
      <c r="H27" s="93">
        <v>30000</v>
      </c>
      <c r="I27" s="93"/>
      <c r="J27" s="85"/>
    </row>
    <row r="28" ht="19.9" customHeight="1" spans="1:10">
      <c r="A28" s="84"/>
      <c r="B28" s="90" t="s">
        <v>105</v>
      </c>
      <c r="C28" s="90" t="s">
        <v>107</v>
      </c>
      <c r="D28" s="90" t="s">
        <v>97</v>
      </c>
      <c r="E28" s="90" t="s">
        <v>240</v>
      </c>
      <c r="F28" s="91" t="s">
        <v>111</v>
      </c>
      <c r="G28" s="92">
        <f t="shared" si="0"/>
        <v>24000</v>
      </c>
      <c r="H28" s="93">
        <v>24000</v>
      </c>
      <c r="I28" s="93"/>
      <c r="J28" s="85"/>
    </row>
    <row r="29" ht="19.9" customHeight="1" spans="1:10">
      <c r="A29" s="84"/>
      <c r="B29" s="90">
        <v>211</v>
      </c>
      <c r="C29" s="161" t="s">
        <v>80</v>
      </c>
      <c r="D29" s="161" t="s">
        <v>80</v>
      </c>
      <c r="E29" s="90">
        <v>812</v>
      </c>
      <c r="F29" s="91" t="s">
        <v>112</v>
      </c>
      <c r="G29" s="92">
        <f t="shared" si="0"/>
        <v>12677.67</v>
      </c>
      <c r="H29" s="93">
        <v>12677.67</v>
      </c>
      <c r="I29" s="93"/>
      <c r="J29" s="85"/>
    </row>
    <row r="30" ht="19.9" customHeight="1" spans="1:10">
      <c r="A30" s="84"/>
      <c r="B30" s="90">
        <v>212</v>
      </c>
      <c r="C30" s="161" t="s">
        <v>99</v>
      </c>
      <c r="D30" s="161" t="s">
        <v>80</v>
      </c>
      <c r="E30" s="90">
        <v>812</v>
      </c>
      <c r="F30" s="91" t="s">
        <v>114</v>
      </c>
      <c r="G30" s="92">
        <f t="shared" si="0"/>
        <v>207300</v>
      </c>
      <c r="H30" s="93">
        <v>207300</v>
      </c>
      <c r="I30" s="93"/>
      <c r="J30" s="85"/>
    </row>
    <row r="31" ht="19.9" customHeight="1" spans="1:10">
      <c r="A31" s="84"/>
      <c r="B31" s="90" t="s">
        <v>117</v>
      </c>
      <c r="C31" s="90" t="s">
        <v>80</v>
      </c>
      <c r="D31" s="90" t="s">
        <v>82</v>
      </c>
      <c r="E31" s="90" t="s">
        <v>240</v>
      </c>
      <c r="F31" s="91" t="s">
        <v>88</v>
      </c>
      <c r="G31" s="92">
        <f t="shared" si="0"/>
        <v>799190.65</v>
      </c>
      <c r="H31" s="93">
        <v>799190.65</v>
      </c>
      <c r="I31" s="93"/>
      <c r="J31" s="85"/>
    </row>
    <row r="32" ht="19.9" customHeight="1" spans="1:10">
      <c r="A32" s="84"/>
      <c r="B32" s="90" t="s">
        <v>117</v>
      </c>
      <c r="C32" s="90" t="s">
        <v>80</v>
      </c>
      <c r="D32" s="90" t="s">
        <v>97</v>
      </c>
      <c r="E32" s="90" t="s">
        <v>240</v>
      </c>
      <c r="F32" s="91" t="s">
        <v>118</v>
      </c>
      <c r="G32" s="92">
        <f t="shared" si="0"/>
        <v>10000</v>
      </c>
      <c r="H32" s="93">
        <v>10000</v>
      </c>
      <c r="I32" s="93"/>
      <c r="J32" s="85"/>
    </row>
    <row r="33" ht="19.9" customHeight="1" spans="1:10">
      <c r="A33" s="84"/>
      <c r="B33" s="90">
        <v>213</v>
      </c>
      <c r="C33" s="161" t="s">
        <v>85</v>
      </c>
      <c r="D33" s="90">
        <v>34</v>
      </c>
      <c r="E33" s="90">
        <v>812</v>
      </c>
      <c r="F33" s="91" t="s">
        <v>119</v>
      </c>
      <c r="G33" s="92">
        <f t="shared" si="0"/>
        <v>300000</v>
      </c>
      <c r="H33" s="93">
        <v>300000</v>
      </c>
      <c r="I33" s="93"/>
      <c r="J33" s="85"/>
    </row>
    <row r="34" ht="19.9" customHeight="1" spans="1:10">
      <c r="A34" s="84"/>
      <c r="B34" s="90" t="s">
        <v>117</v>
      </c>
      <c r="C34" s="90" t="s">
        <v>120</v>
      </c>
      <c r="D34" s="90" t="s">
        <v>99</v>
      </c>
      <c r="E34" s="90" t="s">
        <v>240</v>
      </c>
      <c r="F34" s="91" t="s">
        <v>121</v>
      </c>
      <c r="G34" s="92">
        <f t="shared" si="0"/>
        <v>3389670</v>
      </c>
      <c r="H34" s="93">
        <v>3389670</v>
      </c>
      <c r="I34" s="93"/>
      <c r="J34" s="85"/>
    </row>
    <row r="35" ht="19.9" customHeight="1" spans="1:10">
      <c r="A35" s="84"/>
      <c r="B35" s="90" t="s">
        <v>122</v>
      </c>
      <c r="C35" s="90" t="s">
        <v>85</v>
      </c>
      <c r="D35" s="90" t="s">
        <v>80</v>
      </c>
      <c r="E35" s="90" t="s">
        <v>240</v>
      </c>
      <c r="F35" s="91" t="s">
        <v>123</v>
      </c>
      <c r="G35" s="92">
        <f t="shared" si="0"/>
        <v>776408.8</v>
      </c>
      <c r="H35" s="93">
        <v>776408.8</v>
      </c>
      <c r="I35" s="93"/>
      <c r="J35" s="85"/>
    </row>
  </sheetData>
  <mergeCells count="12">
    <mergeCell ref="B1:D1"/>
    <mergeCell ref="G1:I1"/>
    <mergeCell ref="B2:I2"/>
    <mergeCell ref="B3:F3"/>
    <mergeCell ref="B4:F4"/>
    <mergeCell ref="B5:D5"/>
    <mergeCell ref="A10:A3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</cols>
  <sheetData>
    <row r="1" ht="14.25" customHeight="1" spans="1:9">
      <c r="A1" s="72"/>
      <c r="B1" s="72"/>
      <c r="C1" s="72"/>
      <c r="D1" s="127"/>
      <c r="E1" s="127"/>
      <c r="F1" s="71"/>
      <c r="G1" s="71"/>
      <c r="H1" s="128" t="s">
        <v>241</v>
      </c>
      <c r="I1" s="129"/>
    </row>
    <row r="2" ht="19.9" customHeight="1" spans="1:9">
      <c r="A2" s="71"/>
      <c r="B2" s="77" t="s">
        <v>242</v>
      </c>
      <c r="C2" s="77"/>
      <c r="D2" s="77"/>
      <c r="E2" s="77"/>
      <c r="F2" s="77"/>
      <c r="G2" s="77"/>
      <c r="H2" s="77"/>
      <c r="I2" s="129"/>
    </row>
    <row r="3" ht="17.1" customHeight="1" spans="1:9">
      <c r="A3" s="78"/>
      <c r="B3" s="79" t="s">
        <v>6</v>
      </c>
      <c r="C3" s="79"/>
      <c r="D3" s="79"/>
      <c r="E3" s="79"/>
      <c r="G3" s="78"/>
      <c r="H3" s="130" t="s">
        <v>7</v>
      </c>
      <c r="I3" s="129"/>
    </row>
    <row r="4" ht="21.4" customHeight="1" spans="1:9">
      <c r="A4" s="76"/>
      <c r="B4" s="131" t="s">
        <v>10</v>
      </c>
      <c r="C4" s="131"/>
      <c r="D4" s="131"/>
      <c r="E4" s="131"/>
      <c r="F4" s="131" t="s">
        <v>72</v>
      </c>
      <c r="G4" s="131"/>
      <c r="H4" s="131"/>
      <c r="I4" s="129"/>
    </row>
    <row r="5" ht="21.4" customHeight="1" spans="1:9">
      <c r="A5" s="76"/>
      <c r="B5" s="131" t="s">
        <v>74</v>
      </c>
      <c r="C5" s="131"/>
      <c r="D5" s="131" t="s">
        <v>65</v>
      </c>
      <c r="E5" s="131" t="s">
        <v>66</v>
      </c>
      <c r="F5" s="131" t="s">
        <v>54</v>
      </c>
      <c r="G5" s="131" t="s">
        <v>243</v>
      </c>
      <c r="H5" s="131" t="s">
        <v>244</v>
      </c>
      <c r="I5" s="129"/>
    </row>
    <row r="6" ht="21.4" customHeight="1" spans="1:9">
      <c r="A6" s="73"/>
      <c r="B6" s="131" t="s">
        <v>75</v>
      </c>
      <c r="C6" s="131" t="s">
        <v>76</v>
      </c>
      <c r="D6" s="131"/>
      <c r="E6" s="131"/>
      <c r="F6" s="131"/>
      <c r="G6" s="131"/>
      <c r="H6" s="131"/>
      <c r="I6" s="129"/>
    </row>
    <row r="7" ht="19.9" customHeight="1" spans="1:9">
      <c r="A7" s="76"/>
      <c r="B7" s="132"/>
      <c r="C7" s="132"/>
      <c r="D7" s="132"/>
      <c r="E7" s="87" t="s">
        <v>67</v>
      </c>
      <c r="F7" s="133">
        <f>F8</f>
        <v>12480854.9</v>
      </c>
      <c r="G7" s="133">
        <f>G8</f>
        <v>11019754.04</v>
      </c>
      <c r="H7" s="133">
        <f>H8</f>
        <v>1461100.86</v>
      </c>
      <c r="I7" s="129"/>
    </row>
    <row r="8" ht="19.9" customHeight="1" spans="1:9">
      <c r="A8" s="76"/>
      <c r="B8" s="134" t="s">
        <v>24</v>
      </c>
      <c r="C8" s="134" t="s">
        <v>24</v>
      </c>
      <c r="D8" s="135"/>
      <c r="E8" s="136" t="s">
        <v>24</v>
      </c>
      <c r="F8" s="137">
        <f>F9</f>
        <v>12480854.9</v>
      </c>
      <c r="G8" s="137">
        <f>G9:G9</f>
        <v>11019754.04</v>
      </c>
      <c r="H8" s="137">
        <f>H9</f>
        <v>1461100.86</v>
      </c>
      <c r="I8" s="129"/>
    </row>
    <row r="9" ht="19.9" customHeight="1" spans="1:9">
      <c r="A9" s="76"/>
      <c r="B9" s="134" t="s">
        <v>24</v>
      </c>
      <c r="C9" s="134" t="s">
        <v>24</v>
      </c>
      <c r="D9" s="135" t="s">
        <v>69</v>
      </c>
      <c r="E9" s="136" t="s">
        <v>78</v>
      </c>
      <c r="F9" s="137">
        <f>G9+H9</f>
        <v>12480854.9</v>
      </c>
      <c r="G9" s="137">
        <f>G10+G22+G37</f>
        <v>11019754.04</v>
      </c>
      <c r="H9" s="137">
        <f>H10+H22+H37</f>
        <v>1461100.86</v>
      </c>
      <c r="I9" s="129"/>
    </row>
    <row r="10" ht="19.9" customHeight="1" spans="1:9">
      <c r="A10" s="76"/>
      <c r="B10" s="134" t="s">
        <v>24</v>
      </c>
      <c r="C10" s="134" t="s">
        <v>24</v>
      </c>
      <c r="D10" s="135" t="s">
        <v>177</v>
      </c>
      <c r="E10" s="136" t="s">
        <v>245</v>
      </c>
      <c r="F10" s="137">
        <f>G10+H10</f>
        <v>8119845.11</v>
      </c>
      <c r="G10" s="137">
        <f>SUM(G11:G21)</f>
        <v>8119845.11</v>
      </c>
      <c r="H10" s="137"/>
      <c r="I10" s="129"/>
    </row>
    <row r="11" ht="19.9" customHeight="1" spans="1:9">
      <c r="A11" s="76"/>
      <c r="B11" s="134" t="s">
        <v>246</v>
      </c>
      <c r="C11" s="134" t="s">
        <v>178</v>
      </c>
      <c r="D11" s="135" t="s">
        <v>247</v>
      </c>
      <c r="E11" s="136" t="s">
        <v>248</v>
      </c>
      <c r="F11" s="137">
        <f>G11+H11</f>
        <v>1974156</v>
      </c>
      <c r="G11" s="137">
        <v>1974156</v>
      </c>
      <c r="H11" s="137"/>
      <c r="I11" s="129"/>
    </row>
    <row r="12" ht="19.9" customHeight="1" spans="1:9">
      <c r="B12" s="134" t="s">
        <v>246</v>
      </c>
      <c r="C12" s="134" t="s">
        <v>180</v>
      </c>
      <c r="D12" s="135" t="s">
        <v>249</v>
      </c>
      <c r="E12" s="136" t="s">
        <v>250</v>
      </c>
      <c r="F12" s="137">
        <f t="shared" ref="F12:F23" si="0">G12+H12</f>
        <v>1270440</v>
      </c>
      <c r="G12" s="137">
        <v>1270440</v>
      </c>
      <c r="H12" s="137"/>
      <c r="I12" s="129"/>
    </row>
    <row r="13" ht="19.9" customHeight="1" spans="1:9">
      <c r="B13" s="134" t="s">
        <v>246</v>
      </c>
      <c r="C13" s="134" t="s">
        <v>182</v>
      </c>
      <c r="D13" s="135" t="s">
        <v>251</v>
      </c>
      <c r="E13" s="136" t="s">
        <v>252</v>
      </c>
      <c r="F13" s="137">
        <f t="shared" si="0"/>
        <v>920711</v>
      </c>
      <c r="G13" s="137">
        <v>920711</v>
      </c>
      <c r="H13" s="137"/>
      <c r="I13" s="129"/>
    </row>
    <row r="14" ht="19.9" customHeight="1" spans="1:9">
      <c r="B14" s="134" t="s">
        <v>246</v>
      </c>
      <c r="C14" s="134" t="s">
        <v>184</v>
      </c>
      <c r="D14" s="135" t="s">
        <v>253</v>
      </c>
      <c r="E14" s="136" t="s">
        <v>254</v>
      </c>
      <c r="F14" s="137">
        <f t="shared" si="0"/>
        <v>1295030.83</v>
      </c>
      <c r="G14" s="137">
        <v>1295030.83</v>
      </c>
      <c r="H14" s="137"/>
      <c r="I14" s="129"/>
    </row>
    <row r="15" ht="19.9" customHeight="1" spans="1:9">
      <c r="B15" s="134" t="s">
        <v>246</v>
      </c>
      <c r="C15" s="134" t="s">
        <v>186</v>
      </c>
      <c r="D15" s="135" t="s">
        <v>255</v>
      </c>
      <c r="E15" s="136" t="s">
        <v>256</v>
      </c>
      <c r="F15" s="137">
        <f t="shared" si="0"/>
        <v>851227.18</v>
      </c>
      <c r="G15" s="137">
        <v>851227.18</v>
      </c>
      <c r="H15" s="137"/>
      <c r="I15" s="129"/>
    </row>
    <row r="16" ht="19.9" customHeight="1" spans="1:9">
      <c r="B16" s="134" t="s">
        <v>246</v>
      </c>
      <c r="C16" s="134" t="s">
        <v>188</v>
      </c>
      <c r="D16" s="135" t="s">
        <v>257</v>
      </c>
      <c r="E16" s="136" t="s">
        <v>258</v>
      </c>
      <c r="F16" s="137">
        <f t="shared" si="0"/>
        <v>500100.14</v>
      </c>
      <c r="G16" s="137">
        <v>500100.14</v>
      </c>
      <c r="H16" s="137"/>
      <c r="I16" s="129"/>
    </row>
    <row r="17" ht="19.9" customHeight="1" spans="1:9">
      <c r="B17" s="134" t="s">
        <v>246</v>
      </c>
      <c r="C17" s="134" t="s">
        <v>190</v>
      </c>
      <c r="D17" s="135" t="s">
        <v>259</v>
      </c>
      <c r="E17" s="136" t="s">
        <v>260</v>
      </c>
      <c r="F17" s="137">
        <f t="shared" si="0"/>
        <v>30000</v>
      </c>
      <c r="G17" s="137">
        <v>30000</v>
      </c>
      <c r="H17" s="137"/>
      <c r="I17" s="129"/>
    </row>
    <row r="18" ht="19.9" customHeight="1" spans="1:9">
      <c r="B18" s="134" t="s">
        <v>246</v>
      </c>
      <c r="C18" s="134" t="s">
        <v>192</v>
      </c>
      <c r="D18" s="135" t="s">
        <v>261</v>
      </c>
      <c r="E18" s="136" t="s">
        <v>262</v>
      </c>
      <c r="F18" s="137">
        <f t="shared" si="0"/>
        <v>23691.16</v>
      </c>
      <c r="G18" s="137">
        <v>23691.16</v>
      </c>
      <c r="H18" s="137"/>
      <c r="I18" s="129"/>
    </row>
    <row r="19" ht="19.9" customHeight="1" spans="1:9">
      <c r="B19" s="134" t="s">
        <v>246</v>
      </c>
      <c r="C19" s="134" t="s">
        <v>194</v>
      </c>
      <c r="D19" s="135" t="s">
        <v>263</v>
      </c>
      <c r="E19" s="136" t="s">
        <v>264</v>
      </c>
      <c r="F19" s="137">
        <f t="shared" si="0"/>
        <v>776408.8</v>
      </c>
      <c r="G19" s="137">
        <v>776408.8</v>
      </c>
      <c r="H19" s="137"/>
      <c r="I19" s="129"/>
    </row>
    <row r="20" ht="19.9" customHeight="1" spans="1:9">
      <c r="B20" s="134" t="s">
        <v>246</v>
      </c>
      <c r="C20" s="134" t="s">
        <v>196</v>
      </c>
      <c r="D20" s="135" t="s">
        <v>265</v>
      </c>
      <c r="E20" s="136" t="s">
        <v>266</v>
      </c>
      <c r="F20" s="137">
        <f t="shared" si="0"/>
        <v>24000</v>
      </c>
      <c r="G20" s="137">
        <v>24000</v>
      </c>
      <c r="H20" s="137"/>
      <c r="I20" s="129"/>
    </row>
    <row r="21" ht="19.9" customHeight="1" spans="1:9">
      <c r="B21" s="134" t="s">
        <v>246</v>
      </c>
      <c r="C21" s="134" t="s">
        <v>198</v>
      </c>
      <c r="D21" s="135" t="s">
        <v>267</v>
      </c>
      <c r="E21" s="136" t="s">
        <v>268</v>
      </c>
      <c r="F21" s="137">
        <f t="shared" si="0"/>
        <v>454080</v>
      </c>
      <c r="G21" s="137">
        <v>454080</v>
      </c>
      <c r="H21" s="137"/>
      <c r="I21" s="129"/>
    </row>
    <row r="22" ht="19.9" customHeight="1" spans="1:9">
      <c r="B22" s="134" t="s">
        <v>24</v>
      </c>
      <c r="C22" s="134" t="s">
        <v>24</v>
      </c>
      <c r="D22" s="135" t="s">
        <v>201</v>
      </c>
      <c r="E22" s="136" t="s">
        <v>269</v>
      </c>
      <c r="F22" s="137">
        <f t="shared" si="0"/>
        <v>1461100.86</v>
      </c>
      <c r="G22" s="137"/>
      <c r="H22" s="137">
        <f>SUM(H23:H36)</f>
        <v>1461100.86</v>
      </c>
      <c r="I22" s="129"/>
    </row>
    <row r="23" ht="19.9" customHeight="1" spans="1:9">
      <c r="A23" s="76"/>
      <c r="B23" s="134" t="s">
        <v>270</v>
      </c>
      <c r="C23" s="134" t="s">
        <v>178</v>
      </c>
      <c r="D23" s="135" t="s">
        <v>271</v>
      </c>
      <c r="E23" s="136" t="s">
        <v>272</v>
      </c>
      <c r="F23" s="137">
        <f t="shared" si="0"/>
        <v>586823.8</v>
      </c>
      <c r="G23" s="137"/>
      <c r="H23" s="137">
        <v>586823.8</v>
      </c>
      <c r="I23" s="129"/>
    </row>
    <row r="24" ht="19.9" customHeight="1" spans="1:9">
      <c r="B24" s="134" t="s">
        <v>270</v>
      </c>
      <c r="C24" s="134" t="s">
        <v>203</v>
      </c>
      <c r="D24" s="135" t="s">
        <v>273</v>
      </c>
      <c r="E24" s="136" t="s">
        <v>274</v>
      </c>
      <c r="F24" s="137">
        <f t="shared" ref="F24:F36" si="1">G24+H24</f>
        <v>18000</v>
      </c>
      <c r="G24" s="137"/>
      <c r="H24" s="137">
        <v>18000</v>
      </c>
      <c r="I24" s="129"/>
    </row>
    <row r="25" ht="19.9" customHeight="1" spans="1:9">
      <c r="B25" s="134" t="s">
        <v>270</v>
      </c>
      <c r="C25" s="134" t="s">
        <v>205</v>
      </c>
      <c r="D25" s="135" t="s">
        <v>275</v>
      </c>
      <c r="E25" s="136" t="s">
        <v>276</v>
      </c>
      <c r="F25" s="137">
        <f t="shared" si="1"/>
        <v>27000</v>
      </c>
      <c r="G25" s="137"/>
      <c r="H25" s="137">
        <v>27000</v>
      </c>
      <c r="I25" s="129"/>
    </row>
    <row r="26" ht="19.9" customHeight="1" spans="1:9">
      <c r="B26" s="134" t="s">
        <v>270</v>
      </c>
      <c r="C26" s="134" t="s">
        <v>184</v>
      </c>
      <c r="D26" s="135" t="s">
        <v>277</v>
      </c>
      <c r="E26" s="136" t="s">
        <v>278</v>
      </c>
      <c r="F26" s="137">
        <f t="shared" si="1"/>
        <v>18000</v>
      </c>
      <c r="G26" s="137"/>
      <c r="H26" s="137">
        <v>18000</v>
      </c>
      <c r="I26" s="129"/>
    </row>
    <row r="27" ht="19.9" customHeight="1" spans="1:9">
      <c r="B27" s="134" t="s">
        <v>270</v>
      </c>
      <c r="C27" s="134" t="s">
        <v>190</v>
      </c>
      <c r="D27" s="135" t="s">
        <v>279</v>
      </c>
      <c r="E27" s="136" t="s">
        <v>280</v>
      </c>
      <c r="F27" s="137">
        <f t="shared" si="1"/>
        <v>135000</v>
      </c>
      <c r="G27" s="137"/>
      <c r="H27" s="137">
        <v>135000</v>
      </c>
      <c r="I27" s="129"/>
    </row>
    <row r="28" ht="19.9" customHeight="1" spans="1:9">
      <c r="B28" s="134" t="s">
        <v>270</v>
      </c>
      <c r="C28" s="134" t="s">
        <v>194</v>
      </c>
      <c r="D28" s="135" t="s">
        <v>281</v>
      </c>
      <c r="E28" s="136" t="s">
        <v>282</v>
      </c>
      <c r="F28" s="137">
        <f t="shared" si="1"/>
        <v>1200</v>
      </c>
      <c r="G28" s="137"/>
      <c r="H28" s="137">
        <v>1200</v>
      </c>
      <c r="I28" s="129"/>
    </row>
    <row r="29" ht="19.9" customHeight="1" spans="1:9">
      <c r="B29" s="134" t="s">
        <v>270</v>
      </c>
      <c r="C29" s="134" t="s">
        <v>210</v>
      </c>
      <c r="D29" s="135" t="s">
        <v>283</v>
      </c>
      <c r="E29" s="136" t="s">
        <v>284</v>
      </c>
      <c r="F29" s="137">
        <f t="shared" si="1"/>
        <v>40083.18</v>
      </c>
      <c r="G29" s="137"/>
      <c r="H29" s="137">
        <v>40083.18</v>
      </c>
      <c r="I29" s="129"/>
    </row>
    <row r="30" ht="19.9" customHeight="1" spans="1:9">
      <c r="B30" s="134" t="s">
        <v>270</v>
      </c>
      <c r="C30" s="134" t="s">
        <v>214</v>
      </c>
      <c r="D30" s="135" t="s">
        <v>285</v>
      </c>
      <c r="E30" s="136" t="s">
        <v>286</v>
      </c>
      <c r="F30" s="137">
        <f t="shared" si="1"/>
        <v>3498</v>
      </c>
      <c r="G30" s="137"/>
      <c r="H30" s="137">
        <v>3498</v>
      </c>
      <c r="I30" s="129"/>
    </row>
    <row r="31" ht="19.9" customHeight="1" spans="1:9">
      <c r="B31" s="134" t="s">
        <v>270</v>
      </c>
      <c r="C31" s="134" t="s">
        <v>216</v>
      </c>
      <c r="D31" s="135" t="s">
        <v>287</v>
      </c>
      <c r="E31" s="136" t="s">
        <v>288</v>
      </c>
      <c r="F31" s="137">
        <f t="shared" si="1"/>
        <v>102000</v>
      </c>
      <c r="G31" s="137"/>
      <c r="H31" s="137">
        <v>102000</v>
      </c>
      <c r="I31" s="129"/>
    </row>
    <row r="32" ht="19.9" customHeight="1" spans="1:9">
      <c r="B32" s="134" t="s">
        <v>270</v>
      </c>
      <c r="C32" s="134" t="s">
        <v>218</v>
      </c>
      <c r="D32" s="135" t="s">
        <v>289</v>
      </c>
      <c r="E32" s="136" t="s">
        <v>290</v>
      </c>
      <c r="F32" s="137">
        <f t="shared" si="1"/>
        <v>118121.4</v>
      </c>
      <c r="G32" s="137"/>
      <c r="H32" s="137">
        <v>118121.4</v>
      </c>
      <c r="I32" s="129"/>
    </row>
    <row r="33" ht="19.9" customHeight="1" spans="1:9">
      <c r="B33" s="134" t="s">
        <v>270</v>
      </c>
      <c r="C33" s="134" t="s">
        <v>222</v>
      </c>
      <c r="D33" s="135" t="s">
        <v>291</v>
      </c>
      <c r="E33" s="136" t="s">
        <v>292</v>
      </c>
      <c r="F33" s="137">
        <f t="shared" si="1"/>
        <v>64700</v>
      </c>
      <c r="G33" s="137"/>
      <c r="H33" s="137">
        <v>64700</v>
      </c>
      <c r="I33" s="129"/>
    </row>
    <row r="34" ht="19.9" customHeight="1" spans="1:9">
      <c r="B34" s="134" t="s">
        <v>270</v>
      </c>
      <c r="C34" s="134" t="s">
        <v>224</v>
      </c>
      <c r="D34" s="135" t="s">
        <v>293</v>
      </c>
      <c r="E34" s="136" t="s">
        <v>294</v>
      </c>
      <c r="F34" s="137">
        <f t="shared" si="1"/>
        <v>206400</v>
      </c>
      <c r="G34" s="137"/>
      <c r="H34" s="137">
        <v>206400</v>
      </c>
      <c r="I34" s="129"/>
    </row>
    <row r="35" ht="19.9" customHeight="1" spans="1:9">
      <c r="B35" s="138">
        <v>302</v>
      </c>
      <c r="C35" s="138">
        <v>40</v>
      </c>
      <c r="D35" s="135">
        <v>30240</v>
      </c>
      <c r="E35" s="136" t="s">
        <v>295</v>
      </c>
      <c r="F35" s="137">
        <f t="shared" si="1"/>
        <v>105573.6</v>
      </c>
      <c r="G35" s="137"/>
      <c r="H35" s="137">
        <v>105573.6</v>
      </c>
      <c r="I35" s="129"/>
    </row>
    <row r="36" ht="19.9" customHeight="1" spans="1:9">
      <c r="B36" s="138">
        <v>302</v>
      </c>
      <c r="C36" s="138">
        <v>99</v>
      </c>
      <c r="D36" s="135">
        <v>30299</v>
      </c>
      <c r="E36" s="136" t="s">
        <v>296</v>
      </c>
      <c r="F36" s="137">
        <f t="shared" si="1"/>
        <v>34700.88</v>
      </c>
      <c r="G36" s="137"/>
      <c r="H36" s="137">
        <v>34700.88</v>
      </c>
      <c r="I36" s="129"/>
    </row>
    <row r="37" ht="19.9" customHeight="1" spans="1:9">
      <c r="B37" s="134" t="s">
        <v>24</v>
      </c>
      <c r="C37" s="134" t="s">
        <v>24</v>
      </c>
      <c r="D37" s="135" t="s">
        <v>229</v>
      </c>
      <c r="E37" s="136" t="s">
        <v>297</v>
      </c>
      <c r="F37" s="137">
        <v>2332553.38</v>
      </c>
      <c r="G37" s="137">
        <f>SUM(G38:G39)</f>
        <v>2899908.93</v>
      </c>
      <c r="H37" s="137"/>
      <c r="I37" s="129"/>
    </row>
    <row r="38" ht="19.9" customHeight="1" spans="1:9">
      <c r="A38" s="76"/>
      <c r="B38" s="134" t="s">
        <v>298</v>
      </c>
      <c r="C38" s="134" t="s">
        <v>203</v>
      </c>
      <c r="D38" s="135" t="s">
        <v>299</v>
      </c>
      <c r="E38" s="136" t="s">
        <v>300</v>
      </c>
      <c r="F38" s="137">
        <f>G38+H38</f>
        <v>2529571.2</v>
      </c>
      <c r="G38" s="137">
        <v>2529571.2</v>
      </c>
      <c r="H38" s="137"/>
      <c r="I38" s="129"/>
    </row>
    <row r="39" ht="19.9" customHeight="1" spans="1:9">
      <c r="B39" s="134" t="s">
        <v>298</v>
      </c>
      <c r="C39" s="134" t="s">
        <v>184</v>
      </c>
      <c r="D39" s="135" t="s">
        <v>301</v>
      </c>
      <c r="E39" s="136" t="s">
        <v>302</v>
      </c>
      <c r="F39" s="137">
        <f>G39+H39</f>
        <v>370337.73</v>
      </c>
      <c r="G39" s="137">
        <v>370337.73</v>
      </c>
      <c r="H39" s="137"/>
      <c r="I39" s="129"/>
    </row>
    <row r="40" ht="8.45" customHeight="1" spans="1:9">
      <c r="A40" s="94"/>
      <c r="B40" s="94"/>
      <c r="C40" s="94"/>
      <c r="D40" s="139"/>
      <c r="E40" s="94"/>
      <c r="F40" s="94"/>
      <c r="G40" s="94"/>
      <c r="H40" s="94"/>
      <c r="I40" s="1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48031496062992" right="0.748031496062992" top="0" bottom="0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5" topLeftCell="A18" activePane="bottomLeft" state="frozen"/>
      <selection/>
      <selection pane="bottomLeft" activeCell="F26" sqref="F26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74.8888888888889" customWidth="1"/>
    <col min="7" max="7" width="16.3796296296296" customWidth="1"/>
    <col min="8" max="8" width="1.5" customWidth="1"/>
    <col min="9" max="9" width="9.75" customWidth="1"/>
  </cols>
  <sheetData>
    <row r="1" ht="14.25" customHeight="1" spans="1:8">
      <c r="A1" s="71"/>
      <c r="B1" s="72"/>
      <c r="C1" s="72"/>
      <c r="D1" s="72"/>
      <c r="E1" s="73"/>
      <c r="F1" s="73"/>
      <c r="G1" s="75" t="s">
        <v>303</v>
      </c>
      <c r="H1" s="76"/>
    </row>
    <row r="2" ht="19.9" customHeight="1" spans="1:8">
      <c r="A2" s="71"/>
      <c r="B2" s="77" t="s">
        <v>304</v>
      </c>
      <c r="C2" s="77"/>
      <c r="D2" s="77"/>
      <c r="E2" s="77"/>
      <c r="F2" s="77"/>
      <c r="G2" s="77"/>
      <c r="H2" s="76" t="s">
        <v>4</v>
      </c>
    </row>
    <row r="3" ht="17.1" customHeight="1" spans="1:8">
      <c r="A3" s="78"/>
      <c r="B3" s="79" t="s">
        <v>6</v>
      </c>
      <c r="C3" s="79"/>
      <c r="D3" s="79"/>
      <c r="E3" s="79"/>
      <c r="F3" s="79"/>
      <c r="G3" s="80" t="s">
        <v>7</v>
      </c>
      <c r="H3" s="81"/>
    </row>
    <row r="4" ht="21.4" customHeight="1" spans="1:8">
      <c r="A4" s="84"/>
      <c r="B4" s="82" t="s">
        <v>74</v>
      </c>
      <c r="C4" s="82"/>
      <c r="D4" s="82"/>
      <c r="E4" s="82" t="s">
        <v>65</v>
      </c>
      <c r="F4" s="82" t="s">
        <v>66</v>
      </c>
      <c r="G4" s="82" t="s">
        <v>305</v>
      </c>
      <c r="H4" s="83"/>
    </row>
    <row r="5" ht="21.4" customHeight="1" spans="1:8">
      <c r="A5" s="84"/>
      <c r="B5" s="82" t="s">
        <v>75</v>
      </c>
      <c r="C5" s="82" t="s">
        <v>76</v>
      </c>
      <c r="D5" s="82" t="s">
        <v>77</v>
      </c>
      <c r="E5" s="82"/>
      <c r="F5" s="82"/>
      <c r="G5" s="82"/>
      <c r="H5" s="85"/>
    </row>
    <row r="6" ht="19.9" customHeight="1" spans="1:8">
      <c r="A6" s="86"/>
      <c r="B6" s="87"/>
      <c r="C6" s="87"/>
      <c r="D6" s="87"/>
      <c r="E6" s="87"/>
      <c r="F6" s="87" t="s">
        <v>67</v>
      </c>
      <c r="G6" s="88">
        <f>G7</f>
        <v>1437046</v>
      </c>
      <c r="H6" s="89"/>
    </row>
    <row r="7" ht="19.9" customHeight="1" spans="1:8">
      <c r="A7" s="84"/>
      <c r="B7" s="90"/>
      <c r="C7" s="90"/>
      <c r="D7" s="90"/>
      <c r="E7" s="90"/>
      <c r="F7" s="91" t="s">
        <v>24</v>
      </c>
      <c r="G7" s="92">
        <f>G8</f>
        <v>1437046</v>
      </c>
      <c r="H7" s="83"/>
    </row>
    <row r="8" ht="19.9" customHeight="1" spans="1:8">
      <c r="A8" s="84"/>
      <c r="B8" s="90"/>
      <c r="C8" s="90"/>
      <c r="D8" s="90"/>
      <c r="E8" s="90"/>
      <c r="F8" s="91" t="s">
        <v>78</v>
      </c>
      <c r="G8" s="92">
        <f>G9+G11+G13+G17+G21+G25+G15+G19+G23</f>
        <v>1437046</v>
      </c>
      <c r="H8" s="83"/>
    </row>
    <row r="9" ht="19.9" customHeight="1" spans="1:8">
      <c r="A9" s="84"/>
      <c r="B9" s="90"/>
      <c r="C9" s="90"/>
      <c r="D9" s="90"/>
      <c r="E9" s="90"/>
      <c r="F9" s="91" t="s">
        <v>83</v>
      </c>
      <c r="G9" s="92">
        <v>36400</v>
      </c>
      <c r="H9" s="85"/>
    </row>
    <row r="10" spans="1:8">
      <c r="A10" s="84"/>
      <c r="B10" s="90" t="s">
        <v>79</v>
      </c>
      <c r="C10" s="90" t="s">
        <v>80</v>
      </c>
      <c r="D10" s="90" t="s">
        <v>82</v>
      </c>
      <c r="E10" s="90" t="s">
        <v>69</v>
      </c>
      <c r="F10" s="120" t="s">
        <v>306</v>
      </c>
      <c r="G10" s="93">
        <v>36400</v>
      </c>
      <c r="H10" s="85"/>
    </row>
    <row r="11" ht="19.9" customHeight="1" spans="1:8">
      <c r="B11" s="90"/>
      <c r="C11" s="90"/>
      <c r="D11" s="90"/>
      <c r="E11" s="90"/>
      <c r="F11" s="91" t="s">
        <v>86</v>
      </c>
      <c r="G11" s="92">
        <v>25186</v>
      </c>
      <c r="H11" s="85"/>
    </row>
    <row r="12" ht="19.9" customHeight="1" spans="1:8">
      <c r="A12" s="84"/>
      <c r="B12" s="90" t="s">
        <v>79</v>
      </c>
      <c r="C12" s="90" t="s">
        <v>84</v>
      </c>
      <c r="D12" s="90" t="s">
        <v>85</v>
      </c>
      <c r="E12" s="90" t="s">
        <v>69</v>
      </c>
      <c r="F12" s="120" t="s">
        <v>307</v>
      </c>
      <c r="G12" s="93">
        <v>25186</v>
      </c>
      <c r="H12" s="85"/>
    </row>
    <row r="13" ht="19.9" customHeight="1" spans="1:8">
      <c r="B13" s="90"/>
      <c r="C13" s="90"/>
      <c r="D13" s="90"/>
      <c r="E13" s="90"/>
      <c r="F13" s="91" t="s">
        <v>90</v>
      </c>
      <c r="G13" s="92">
        <v>10195</v>
      </c>
      <c r="H13" s="85"/>
    </row>
    <row r="14" ht="19.9" customHeight="1" spans="1:8">
      <c r="A14" s="84"/>
      <c r="B14" s="90" t="s">
        <v>79</v>
      </c>
      <c r="C14" s="90" t="s">
        <v>89</v>
      </c>
      <c r="D14" s="90" t="s">
        <v>82</v>
      </c>
      <c r="E14" s="90" t="s">
        <v>69</v>
      </c>
      <c r="F14" s="120" t="s">
        <v>308</v>
      </c>
      <c r="G14" s="93">
        <v>10195</v>
      </c>
      <c r="H14" s="85"/>
    </row>
    <row r="15" ht="19.9" customHeight="1" spans="1:8">
      <c r="B15" s="90"/>
      <c r="C15" s="90"/>
      <c r="D15" s="90"/>
      <c r="E15" s="90"/>
      <c r="F15" s="91" t="s">
        <v>104</v>
      </c>
      <c r="G15" s="92">
        <v>15000</v>
      </c>
      <c r="H15" s="85"/>
    </row>
    <row r="16" ht="19.9" customHeight="1" spans="1:8">
      <c r="A16" s="84"/>
      <c r="B16" s="90" t="s">
        <v>95</v>
      </c>
      <c r="C16" s="90" t="s">
        <v>103</v>
      </c>
      <c r="D16" s="90" t="s">
        <v>85</v>
      </c>
      <c r="E16" s="90" t="s">
        <v>69</v>
      </c>
      <c r="F16" s="120" t="s">
        <v>309</v>
      </c>
      <c r="G16" s="93">
        <v>15000</v>
      </c>
      <c r="H16" s="85"/>
    </row>
    <row r="17" ht="19.9" customHeight="1" spans="1:8">
      <c r="B17" s="90"/>
      <c r="C17" s="90"/>
      <c r="D17" s="90"/>
      <c r="E17" s="90"/>
      <c r="F17" s="91" t="s">
        <v>106</v>
      </c>
      <c r="G17" s="92">
        <v>62965</v>
      </c>
      <c r="H17" s="85"/>
    </row>
    <row r="18" ht="19.9" customHeight="1" spans="1:8">
      <c r="A18" s="84"/>
      <c r="B18" s="90" t="s">
        <v>105</v>
      </c>
      <c r="C18" s="90" t="s">
        <v>82</v>
      </c>
      <c r="D18" s="90" t="s">
        <v>97</v>
      </c>
      <c r="E18" s="90" t="s">
        <v>69</v>
      </c>
      <c r="F18" s="120" t="s">
        <v>310</v>
      </c>
      <c r="G18" s="93">
        <v>62965</v>
      </c>
      <c r="H18" s="85"/>
    </row>
    <row r="19" ht="19.9" customHeight="1" spans="1:8">
      <c r="A19" s="126"/>
      <c r="B19" s="90"/>
      <c r="C19" s="90"/>
      <c r="D19" s="90"/>
      <c r="E19" s="90"/>
      <c r="F19" s="91" t="s">
        <v>114</v>
      </c>
      <c r="G19" s="93">
        <v>207300</v>
      </c>
      <c r="H19" s="85"/>
    </row>
    <row r="20" ht="19" customHeight="1" spans="1:8">
      <c r="A20" s="126"/>
      <c r="B20" s="90">
        <v>212</v>
      </c>
      <c r="C20" s="161" t="s">
        <v>99</v>
      </c>
      <c r="D20" s="161" t="s">
        <v>80</v>
      </c>
      <c r="E20" s="90">
        <v>812001</v>
      </c>
      <c r="F20" s="120" t="s">
        <v>311</v>
      </c>
      <c r="G20" s="93">
        <v>207300</v>
      </c>
      <c r="H20" s="85"/>
    </row>
    <row r="21" ht="19.9" customHeight="1" spans="1:8">
      <c r="B21" s="90"/>
      <c r="C21" s="90"/>
      <c r="D21" s="90"/>
      <c r="E21" s="90"/>
      <c r="F21" s="91" t="s">
        <v>118</v>
      </c>
      <c r="G21" s="92">
        <v>10000</v>
      </c>
      <c r="H21" s="85"/>
    </row>
    <row r="22" ht="19.9" customHeight="1" spans="1:8">
      <c r="A22" s="84"/>
      <c r="B22" s="90" t="s">
        <v>117</v>
      </c>
      <c r="C22" s="90" t="s">
        <v>80</v>
      </c>
      <c r="D22" s="90" t="s">
        <v>97</v>
      </c>
      <c r="E22" s="90" t="s">
        <v>69</v>
      </c>
      <c r="F22" s="120" t="s">
        <v>312</v>
      </c>
      <c r="G22" s="93">
        <v>10000</v>
      </c>
      <c r="H22" s="85"/>
    </row>
    <row r="23" ht="19.9" customHeight="1" spans="1:8">
      <c r="A23" s="126"/>
      <c r="B23" s="90"/>
      <c r="C23" s="90"/>
      <c r="D23" s="90"/>
      <c r="E23" s="90"/>
      <c r="F23" s="120" t="s">
        <v>313</v>
      </c>
      <c r="G23" s="93">
        <v>300000</v>
      </c>
      <c r="H23" s="85"/>
    </row>
    <row r="24" ht="19.9" customHeight="1" spans="1:8">
      <c r="A24" s="126"/>
      <c r="B24" s="90">
        <v>213</v>
      </c>
      <c r="C24" s="161" t="s">
        <v>85</v>
      </c>
      <c r="D24" s="90">
        <v>34</v>
      </c>
      <c r="E24" s="90">
        <v>812001</v>
      </c>
      <c r="F24" s="120" t="s">
        <v>314</v>
      </c>
      <c r="G24" s="93">
        <v>300000</v>
      </c>
      <c r="H24" s="85"/>
    </row>
    <row r="25" ht="19.9" customHeight="1" spans="1:8">
      <c r="B25" s="90"/>
      <c r="C25" s="90"/>
      <c r="D25" s="90"/>
      <c r="E25" s="90"/>
      <c r="F25" s="91" t="s">
        <v>121</v>
      </c>
      <c r="G25" s="92">
        <f>SUM(G26:G28)</f>
        <v>770000</v>
      </c>
      <c r="H25" s="85"/>
    </row>
    <row r="26" ht="19.9" customHeight="1" spans="1:8">
      <c r="A26" s="84"/>
      <c r="B26" s="90" t="s">
        <v>117</v>
      </c>
      <c r="C26" s="90" t="s">
        <v>120</v>
      </c>
      <c r="D26" s="90" t="s">
        <v>99</v>
      </c>
      <c r="E26" s="90" t="s">
        <v>69</v>
      </c>
      <c r="F26" s="120" t="s">
        <v>315</v>
      </c>
      <c r="G26" s="93">
        <v>210000</v>
      </c>
      <c r="H26" s="85"/>
    </row>
    <row r="27" customFormat="1" ht="19.9" customHeight="1" spans="1:8">
      <c r="A27" s="84"/>
      <c r="B27" s="90" t="s">
        <v>117</v>
      </c>
      <c r="C27" s="90" t="s">
        <v>120</v>
      </c>
      <c r="D27" s="90" t="s">
        <v>99</v>
      </c>
      <c r="E27" s="90" t="s">
        <v>69</v>
      </c>
      <c r="F27" s="120" t="s">
        <v>316</v>
      </c>
      <c r="G27" s="93">
        <v>525000</v>
      </c>
      <c r="H27" s="85"/>
    </row>
    <row r="28" customFormat="1" ht="19.9" customHeight="1" spans="1:8">
      <c r="A28" s="84"/>
      <c r="B28" s="90" t="s">
        <v>117</v>
      </c>
      <c r="C28" s="90" t="s">
        <v>120</v>
      </c>
      <c r="D28" s="90" t="s">
        <v>99</v>
      </c>
      <c r="E28" s="90" t="s">
        <v>69</v>
      </c>
      <c r="F28" s="120" t="s">
        <v>317</v>
      </c>
      <c r="G28" s="93">
        <v>35000</v>
      </c>
      <c r="H28" s="8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2-1财政拨款支出预算表（部门经济分类科目）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4政府性基金预算支出预算表 </vt:lpstr>
      <vt:lpstr>4-1政府性基金预算“三公”经费支出预算表</vt:lpstr>
      <vt:lpstr>5国有资本经营预算支出预算表</vt:lpstr>
      <vt:lpstr>6-1（2026年人大支出）部门预算项目支出绩效目标表</vt:lpstr>
      <vt:lpstr>6-2（乡村治理补助）部门预算项目支出绩效目标表</vt:lpstr>
      <vt:lpstr>6-3（少数民族工作经费）部门预算项目支出绩效目标表</vt:lpstr>
      <vt:lpstr>6-4（驻村干部工作经费）部门预算项目支出绩效目标表</vt:lpstr>
      <vt:lpstr>6-5（特困人员补助）部门预算项目支出绩效目标表</vt:lpstr>
      <vt:lpstr>6-6（2025年基本公共卫生服务）部门预算项目支出绩效目标表</vt:lpstr>
      <vt:lpstr>6-7（森林防火专项经费）部门预算项目支出绩效目标表</vt:lpstr>
      <vt:lpstr>6-8（村级公共服务经费）部门预算项目支出绩效目标表</vt:lpstr>
      <vt:lpstr>6-9（省级村级公共服务经费）部门预算项目支出绩效目标表</vt:lpstr>
      <vt:lpstr>6-10（集镇环卫专项经费）部门预算项目支出绩效目标表</vt:lpstr>
      <vt:lpstr>6-11（防洪治理占地补偿）部门预算项目支出绩效目标表</vt:lpstr>
      <vt:lpstr>6-12（换届选举专项经费）部门预算项目支出绩效目标表</vt:lpstr>
      <vt:lpstr>7部门整体支出绩效目标表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2025-07-10T01:45:00Z</dcterms:created>
  <cp:lastPrinted>2025-07-10T09:04:00Z</cp:lastPrinted>
  <dcterms:modified xsi:type="dcterms:W3CDTF">2026-05-26T02:49:02Z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FE8D1EF007CC441AAF4F256599C92A5A_12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