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firstSheet="5" activeTab="14"/>
  </bookViews>
  <sheets>
    <sheet name="2019年一事一议项目库" sheetId="1" r:id="rId1"/>
    <sheet name="箐河乡" sheetId="2" r:id="rId2"/>
    <sheet name="新九乡" sheetId="3" r:id="rId3"/>
    <sheet name="国胜乡" sheetId="4" r:id="rId4"/>
    <sheet name="永兴镇" sheetId="5" r:id="rId5"/>
    <sheet name="惠民乡" sheetId="6" r:id="rId6"/>
    <sheet name="桐子林镇" sheetId="7" r:id="rId7"/>
    <sheet name="渔门镇" sheetId="8" r:id="rId8"/>
    <sheet name="格萨拉乡" sheetId="9" r:id="rId9"/>
    <sheet name="益民乡" sheetId="10" r:id="rId10"/>
    <sheet name="鳡鱼乡" sheetId="11" r:id="rId11"/>
    <sheet name="共和乡" sheetId="12" r:id="rId12"/>
    <sheet name="和爱乡" sheetId="13" r:id="rId13"/>
    <sheet name="红果乡" sheetId="14" r:id="rId14"/>
    <sheet name="红宝乡" sheetId="15" r:id="rId15"/>
  </sheets>
  <definedNames>
    <definedName name="_xlnm.Print_Titles" localSheetId="0">'2019年一事一议项目库'!$1:$3</definedName>
  </definedNames>
  <calcPr fullCalcOnLoad="1"/>
</workbook>
</file>

<file path=xl/sharedStrings.xml><?xml version="1.0" encoding="utf-8"?>
<sst xmlns="http://schemas.openxmlformats.org/spreadsheetml/2006/main" count="1199" uniqueCount="357">
  <si>
    <t>盐边县2019年村级公益事业建设一事一议财政奖补项目库</t>
  </si>
  <si>
    <t>编制单位：盐边县财政局综改办</t>
  </si>
  <si>
    <t>截止日期：2019年7月1日</t>
  </si>
  <si>
    <t>序 号</t>
  </si>
  <si>
    <t>乡镇</t>
  </si>
  <si>
    <t>村</t>
  </si>
  <si>
    <t>项   目  名   称</t>
  </si>
  <si>
    <t>建 设
性 质</t>
  </si>
  <si>
    <t>农户数(户)</t>
  </si>
  <si>
    <t>涉及人口（人）</t>
  </si>
  <si>
    <t>劳动力（个）</t>
  </si>
  <si>
    <t>筹劳标准（工日/劳）</t>
  </si>
  <si>
    <t>筹劳总数（个）</t>
  </si>
  <si>
    <t>总投资(万元)</t>
  </si>
  <si>
    <t>投劳折资
(万元)</t>
  </si>
  <si>
    <t>村民筹资</t>
  </si>
  <si>
    <t>村集体投入</t>
  </si>
  <si>
    <t>社会捐赠</t>
  </si>
  <si>
    <t>其他资金</t>
  </si>
  <si>
    <t>申请财政奖补额（万元）</t>
  </si>
  <si>
    <t>主要建设内容</t>
  </si>
  <si>
    <t>入库时间</t>
  </si>
  <si>
    <t>备注</t>
  </si>
  <si>
    <t>箐河乡</t>
  </si>
  <si>
    <t>板依村</t>
  </si>
  <si>
    <t>箐河乡板依村毛坪子社社道硬化</t>
  </si>
  <si>
    <t>改、扩建</t>
  </si>
  <si>
    <t>总长1323米，宽3米，C25路面厚18里面，设30*30排水沟870米，M7.5浆砌石251.83立方米，300-1000水泥涵管44米，标示牌一块。</t>
  </si>
  <si>
    <t>2014.07.09</t>
  </si>
  <si>
    <t>岩门村</t>
  </si>
  <si>
    <t>箐河乡岩门村团结组产业路硬化工程</t>
  </si>
  <si>
    <t>道路总长925米，其中产业路1长800米，产业路2长125米，路宽3米，厚0.18米，部分设计排水沟。设计涵管3处，总长12米，挡墙2处，总长25米，错车道2处，回车道1处，标识牌一块。</t>
  </si>
  <si>
    <t>2019.06.10</t>
  </si>
  <si>
    <t>作坊村</t>
  </si>
  <si>
    <t>箐河乡作坊村社道、户联路硬化工程</t>
  </si>
  <si>
    <t>道路总长1965.7米，其中宽3米共计1208米，扣除Ⅰ型平板涵1座3.6米，Ⅱ型平板涵2座4.4米后，共计1200米；宽2.5米共计757.7米，扣Ⅱ型平板涵1座2.2米后，共计755.5米。设计30×30cm排水沟176米，挡墙3处，涵管2处，跨沟盖板6处，平板涵4处，标识牌一块。</t>
  </si>
  <si>
    <t>2019.06.24</t>
  </si>
  <si>
    <t>小计</t>
  </si>
  <si>
    <t>红格镇</t>
  </si>
  <si>
    <t>新九乡</t>
  </si>
  <si>
    <t>九场村</t>
  </si>
  <si>
    <t>新九乡九场村大树社严家田堰整治</t>
  </si>
  <si>
    <r>
      <t>三面光渠道整治1409米，整治断面40×40cm，其中117米局部加高整治，渠道内部墙15cm，外边墙20cm,新建挡墙122.64m</t>
    </r>
    <r>
      <rPr>
        <sz val="10"/>
        <rFont val="宋体"/>
        <family val="0"/>
      </rPr>
      <t>³</t>
    </r>
    <r>
      <rPr>
        <sz val="10"/>
        <rFont val="仿宋_GB2312"/>
        <family val="3"/>
      </rPr>
      <t>.</t>
    </r>
  </si>
  <si>
    <t>2018.1.28</t>
  </si>
  <si>
    <t>炉库村</t>
  </si>
  <si>
    <t>新九乡炉库村德胜社西番河堰整治工程</t>
  </si>
  <si>
    <r>
      <t>三面光渠道整治1800米，整治断面30×30cm，内边墙厚15cm,外边墙厚20cm，新建取水坝一处，坡度较陡段设置钢筋混凝土盖板,新建挡墙104.84m</t>
    </r>
    <r>
      <rPr>
        <sz val="10"/>
        <rFont val="宋体"/>
        <family val="0"/>
      </rPr>
      <t>³</t>
    </r>
    <r>
      <rPr>
        <sz val="10"/>
        <rFont val="仿宋_GB2312"/>
        <family val="3"/>
      </rPr>
      <t>.</t>
    </r>
  </si>
  <si>
    <t>2019.04.23</t>
  </si>
  <si>
    <t>平谷村</t>
  </si>
  <si>
    <t>新九乡平谷村平田组机耕道建设工程</t>
  </si>
  <si>
    <t>道路总长1066米，共3条，其中支路1（449米），支路2（272米），支路3（345米）。其中支路1-2设计路宽3.5米，厚0.18米，支路3设计路宽3米，厚0.18米，除支路3K0+000-K0+049段未设计排水沟排水沟外，其余路段均设计30×30cm砼排水沟。设计挡墙7处，涵管2处，错车道1处，回车道3处，标识牌1块。</t>
  </si>
  <si>
    <t>国胜乡</t>
  </si>
  <si>
    <t>榨古村</t>
  </si>
  <si>
    <t>国胜乡榨古村丘陵组联户路基主道硬化工程</t>
  </si>
  <si>
    <t>硬化长度2072.5米，其中1781米路面宽3米，291.5米路面宽2.5米，30×20砼排水沟130米，涵管10处，错车道5处。</t>
  </si>
  <si>
    <t>2017.03.29</t>
  </si>
  <si>
    <t>新毕村</t>
  </si>
  <si>
    <t>国胜乡新毕村新联社社道硬化</t>
  </si>
  <si>
    <r>
      <t>社道长1.032公里，宽3米，K0+000—059段路面宽4米。M7.5浆砌石247.92M</t>
    </r>
    <r>
      <rPr>
        <vertAlign val="superscript"/>
        <sz val="10"/>
        <rFont val="仿宋_GB2312"/>
        <family val="3"/>
      </rPr>
      <t>2</t>
    </r>
    <r>
      <rPr>
        <sz val="10"/>
        <rFont val="仿宋_GB2312"/>
        <family val="3"/>
      </rPr>
      <t>，300mm盛总砼涵管4延米，80pvc管60m.标示牌一块。</t>
    </r>
  </si>
  <si>
    <t>2013.10.14</t>
  </si>
  <si>
    <t>小坪村</t>
  </si>
  <si>
    <t>国胜乡小坪村社道硬化（河沟至陈学兵家段）工程</t>
  </si>
  <si>
    <r>
      <t>总长1785m（河沟湾至陈学兵家段791m,宽3m,内侧30</t>
    </r>
    <r>
      <rPr>
        <sz val="10"/>
        <rFont val="宋体"/>
        <family val="0"/>
      </rPr>
      <t>×</t>
    </r>
    <r>
      <rPr>
        <sz val="10"/>
        <rFont val="仿宋_GB2312"/>
        <family val="3"/>
      </rPr>
      <t>30砼排水沟；王家河坝至河沟段824m，有效路面2.5m宽，在K0+000-K0+369处设置双面30</t>
    </r>
    <r>
      <rPr>
        <sz val="10"/>
        <rFont val="宋体"/>
        <family val="0"/>
      </rPr>
      <t>×</t>
    </r>
    <r>
      <rPr>
        <sz val="10"/>
        <rFont val="仿宋_GB2312"/>
        <family val="3"/>
      </rPr>
      <t>50砼排水沟；河沟湾至赵继武家段170m,有效路面宽2.5m.</t>
    </r>
  </si>
  <si>
    <t>2015.07.07</t>
  </si>
  <si>
    <t>国胜乡小坪村瓦厂社产业路硬化工程（王家背后至朱家老屋基）</t>
  </si>
  <si>
    <t>总长2100米，路面宽度3米，30×30砼排水沟1979米，涵管5处，挡墙2处，过沟盖板1处，错车道1处。</t>
  </si>
  <si>
    <t>2015.11.09</t>
  </si>
  <si>
    <t>大毕村</t>
  </si>
  <si>
    <t>国胜乡大毕村老水洞组岔沟至傈僳坪社道建设工程</t>
  </si>
  <si>
    <t>新建</t>
  </si>
  <si>
    <t>长1847米，宽3.5，项目标识牌一块。</t>
  </si>
  <si>
    <t>2014.07.17</t>
  </si>
  <si>
    <t>国胜乡大毕村高桥组南垭安全饮水项目</t>
  </si>
  <si>
    <r>
      <t>新建300m</t>
    </r>
    <r>
      <rPr>
        <sz val="10"/>
        <rFont val="宋体"/>
        <family val="0"/>
      </rPr>
      <t>³</t>
    </r>
    <r>
      <rPr>
        <sz val="10"/>
        <rFont val="仿宋_GB2312"/>
        <family val="3"/>
      </rPr>
      <t>矩形水池1口，架设人饮管道（1.6MPa)8600m，其中50PE管1600m，32PE管4200m，25PE管2800m。</t>
    </r>
  </si>
  <si>
    <t>2019.05.24</t>
  </si>
  <si>
    <t>大花地村</t>
  </si>
  <si>
    <t>国胜乡大花地村毛家山社社道新建</t>
  </si>
  <si>
    <r>
      <t>长2760M，宽3M，边沟0.3*0.3米，500水泥涵管24米，浆砌挡墙338.89M</t>
    </r>
    <r>
      <rPr>
        <vertAlign val="superscript"/>
        <sz val="10"/>
        <rFont val="仿宋_GB2312"/>
        <family val="3"/>
      </rPr>
      <t>3，</t>
    </r>
    <r>
      <rPr>
        <sz val="10"/>
        <rFont val="仿宋_GB2312"/>
        <family val="3"/>
      </rPr>
      <t>标识牌一块</t>
    </r>
    <r>
      <rPr>
        <vertAlign val="subscript"/>
        <sz val="10"/>
        <rFont val="仿宋_GB2312"/>
        <family val="3"/>
      </rPr>
      <t>。</t>
    </r>
  </si>
  <si>
    <t>2014.12.09</t>
  </si>
  <si>
    <t>上田坝村</t>
  </si>
  <si>
    <t>国胜乡上田坝村偏岩子组户联路硬化工程</t>
  </si>
  <si>
    <t>道路总长1962米，宽2.5米，厚0.18米，采用C25砼铺设。设计涵管1处，挡墙4处，安装标识牌一块。</t>
  </si>
  <si>
    <t>2017.06.29</t>
  </si>
  <si>
    <t>国胜乡上田坝村家鸡沟组户联路硬化工程</t>
  </si>
  <si>
    <t>道路总长2122.2米，其中20米宽4.2米，2102.5米宽2.5米，内侧设计30×30cm砼排水沟130米，设计平板涵2座，挡墙5处，涵管2处。</t>
  </si>
  <si>
    <t>热水塘村</t>
  </si>
  <si>
    <t>国胜乡热水塘村小山堰取水坝项目工程</t>
  </si>
  <si>
    <t>新建取水坝工程36m，设计砼基础高3.7m，M7.5浆砌石1.3m,护砼后0.8m,坡砼闸墩高1m</t>
  </si>
  <si>
    <t>2015.09.02</t>
  </si>
  <si>
    <t>国胜乡热水塘村西番社道路硬化工程</t>
  </si>
  <si>
    <t>全长3110.9米，其中主路长396米，路面设计宽度2.7米，支路长2714.9米，路面设计宽度2.5米，C15砼边沟356米，无内边墙。</t>
  </si>
  <si>
    <t>2015.11.17</t>
  </si>
  <si>
    <t>机房村</t>
  </si>
  <si>
    <t>国胜乡机房村二社社道硬化建设</t>
  </si>
  <si>
    <t>道路长度1545米，宽2.5米。内侧设计30×30砼排水沟1006米，设计挡墙2处，涵管7处，错车道3处。</t>
  </si>
  <si>
    <t>2016.03.21</t>
  </si>
  <si>
    <t>大石房村</t>
  </si>
  <si>
    <t>国胜乡大石房村青杠林组联户路硬化工程</t>
  </si>
  <si>
    <t>道路总长2165.3米，其中产业路45米，宽3米，联户道路2120米，宽2.5米，内侧设计30×30砼排水沟10米，20×20砼排水沟36米，设计挡墙10处，涵管24处，弯道加宽1处，转车道2处。</t>
  </si>
  <si>
    <t>2016.05.25</t>
  </si>
  <si>
    <t>梭罗村</t>
  </si>
  <si>
    <t>国胜乡梭罗村二组道路新建项目</t>
  </si>
  <si>
    <t>道路长度5496米，宽3.0米，内侧设计30×30cm排水沟。设计过水路面2处，挡墙27处，拱涵2处，平板涵1处，桥面护栏2处，涵管7处。</t>
  </si>
  <si>
    <t>2018.3.17</t>
  </si>
  <si>
    <t>东巴湾村</t>
  </si>
  <si>
    <t>国胜乡东巴湾村毛坪、庙堡社联户路硬化工程</t>
  </si>
  <si>
    <t>道路总长2100米，其中路面宽3.0米为557米，路面宽2.5米为1543米；厚0.18米。设计涵管5处，挡墙11处，错车道2处，安装项目标识牌一块。</t>
  </si>
  <si>
    <t>2018.03.20</t>
  </si>
  <si>
    <t>永兴镇</t>
  </si>
  <si>
    <t>富阳村</t>
  </si>
  <si>
    <t>永兴镇富阳村秧田堡组社道硬化</t>
  </si>
  <si>
    <t>长777米，宽2.5-3米，设排水沟20*20，标识牌一块。</t>
  </si>
  <si>
    <t>2014.09.17</t>
  </si>
  <si>
    <t>总长2121米，其中：硬化社道1904米，硬化入户路217米，社道宽3米，入户路宽2.5米，厚18CM。项目标识牌1块。</t>
  </si>
  <si>
    <t>永兴镇富阳村富阳社社道硬化工程</t>
  </si>
  <si>
    <t>长806米，宽2.5-3米，设边沟20*20cm,标识牌一块。</t>
  </si>
  <si>
    <t>2014.01.07</t>
  </si>
  <si>
    <t>永兴镇富阳村村道路至文家火山及宋家老屋至黄牛坪产业路新建工程</t>
  </si>
  <si>
    <t>长4803m，其中村道路至文家火山段4090m，宋家老屋基至黄牛坪段713m。路面宽3.5m，设计净空尺寸50×30cm土排水沟。设计涵洞两处，过水路面1处。砂砾石夯实240.96m³,C30砼路面6.91m³,Φ1000预制涵管6m,安装标识牌一块。</t>
  </si>
  <si>
    <t>2015.05.25</t>
  </si>
  <si>
    <t>永兴镇富阳村花生坪组邓福江家至深家湾社道路硬化工程</t>
  </si>
  <si>
    <t>长1743米，宽3.0米，社道段K0+000-K0+437段设计20*20CM排水沟。</t>
  </si>
  <si>
    <t>2014.03.31</t>
  </si>
  <si>
    <t>苍卜村</t>
  </si>
  <si>
    <t>永兴镇苍卜村一、二、六组社道硬化</t>
  </si>
  <si>
    <t>总长1989米，道路宽3米的长1420米，宽2.5米的长569米，全程内侧设计30×30土排水沟1580米，设计当地4处，涵管6处。</t>
  </si>
  <si>
    <t>朵格村</t>
  </si>
  <si>
    <t>永兴镇朵格村二组社道硬化工程（二）</t>
  </si>
  <si>
    <r>
      <t>总长831米，路面宽2.5米，厚度18cm。全程设计19cm</t>
    </r>
    <r>
      <rPr>
        <sz val="10"/>
        <rFont val="宋体"/>
        <family val="0"/>
      </rPr>
      <t>×</t>
    </r>
    <r>
      <rPr>
        <sz val="10"/>
        <rFont val="仿宋_GB2312"/>
        <family val="3"/>
      </rPr>
      <t>19cm砼排水沟，设计涵管4处，错车道1处</t>
    </r>
  </si>
  <si>
    <t>2015.04.22</t>
  </si>
  <si>
    <t>双河村</t>
  </si>
  <si>
    <t>永兴镇双河村龙岗组万家湾沟口至谭结云家社道硬化工程</t>
  </si>
  <si>
    <r>
      <t>总长1855m（共计4条），路面宽3.0m，全程设计20</t>
    </r>
    <r>
      <rPr>
        <sz val="10"/>
        <rFont val="宋体"/>
        <family val="0"/>
      </rPr>
      <t>×</t>
    </r>
    <r>
      <rPr>
        <sz val="10"/>
        <rFont val="仿宋_GB2312"/>
        <family val="3"/>
      </rPr>
      <t>20砼排水沟，挡墙2处，涵管7处，溪涵1处，错车道7处。</t>
    </r>
  </si>
  <si>
    <t>2015.08.11</t>
  </si>
  <si>
    <t>永兴镇双河村农机化生产道路及户联路硬化工程</t>
  </si>
  <si>
    <t>道路总长1504米，其中405米宽3米，1099米，宽2.5米，厚0.18米，内侧设计30×30cm砼排水沟530.3米。设计涵管5处，跨沟盖板1处，平板涵1处，安装标识牌一块。</t>
  </si>
  <si>
    <t>2017.06.30</t>
  </si>
  <si>
    <t>果园村</t>
  </si>
  <si>
    <t>永兴镇果园村羊窝子组社道硬化</t>
  </si>
  <si>
    <r>
      <t>长2362m（共15条），宽2.5m，设计30</t>
    </r>
    <r>
      <rPr>
        <sz val="10"/>
        <rFont val="Arial"/>
        <family val="2"/>
      </rPr>
      <t>×</t>
    </r>
    <r>
      <rPr>
        <sz val="10"/>
        <rFont val="仿宋_GB2312"/>
        <family val="3"/>
      </rPr>
      <t>30排水沟213m，设计涵管12处。</t>
    </r>
  </si>
  <si>
    <t>2015.09.14</t>
  </si>
  <si>
    <t>永兴镇果园村窝凼组社道硬化</t>
  </si>
  <si>
    <r>
      <t>长1348m（其中519m路宽3.5m，829m路宽2.5m），共9条，30</t>
    </r>
    <r>
      <rPr>
        <sz val="10"/>
        <rFont val="Arial"/>
        <family val="2"/>
      </rPr>
      <t>×</t>
    </r>
    <r>
      <rPr>
        <sz val="10"/>
        <rFont val="仿宋_GB2312"/>
        <family val="3"/>
      </rPr>
      <t>30砼边沟486m，过沟盖板6处，涵管9处，挡墙8处，涵洞2处，错车道2处。</t>
    </r>
  </si>
  <si>
    <t>2015.10.14</t>
  </si>
  <si>
    <t>六合村</t>
  </si>
  <si>
    <t>永兴镇六合村仑房社社道硬化工程（S216省道至仰天窝段）</t>
  </si>
  <si>
    <t>道路总长2400米，设计宽度3米的2111米，宽2.5米的289米，内侧设计30×30砼边沟2111米，设计挡墙1处，错车道1处，涵管3处。</t>
  </si>
  <si>
    <t>2016.08.04</t>
  </si>
  <si>
    <t>永兴镇六合村关坪子组产业路建设</t>
  </si>
  <si>
    <t>新建产业路6000米，路幅宽5米，有效路面宽3.5米，内侧50X30cm土排水沟。挡墙2处，垮沟盖板2处，标识牌一块。</t>
  </si>
  <si>
    <t>2017.06.21</t>
  </si>
  <si>
    <t>鹿游箐村</t>
  </si>
  <si>
    <t>永兴镇鹿游箐村二社社道硬化工程</t>
  </si>
  <si>
    <t>道路总长2490米，其中宽度2.6米社道长393米，宽度3.0米社道长1412米。入户路683米，宽2.5米，厚0.18米。设计涵管21处，挡墙23处，跨沟盖板1处，按照标识牌1块。</t>
  </si>
  <si>
    <t>2017.01.09</t>
  </si>
  <si>
    <t>永兴镇鹿游箐村四社社道及机耕道、户联路硬化工程</t>
  </si>
  <si>
    <t>总长1356米，其中社道长664米，宽3米，厚0.18米，内侧设计18X20cm砼排水沟；机耕道长133米；户联路长559米，宽2.5米，厚0.18米。设计涵管15处，挡墙10处，标识牌一块。</t>
  </si>
  <si>
    <t>2018.01.31</t>
  </si>
  <si>
    <t>尖山村</t>
  </si>
  <si>
    <t>永兴镇尖山村村道至岩湾段社道硬化工程</t>
  </si>
  <si>
    <t>道路总长2000米，宽3米，厚0.18米。全程设计30X30cm砼排水沟。设计挡墙3处，跨沟盖板1处，标识牌1块。</t>
  </si>
  <si>
    <t>三虎村</t>
  </si>
  <si>
    <t>永兴镇三虎村长房村村道至途家门口段社道硬化工程</t>
  </si>
  <si>
    <t>道路总长1872米，宽3.0米，内侧设计30X30cm砼排水沟，厚0.18米，采用C25砼铺设。涵管7处，挡墙2处，安装标识牌一块。</t>
  </si>
  <si>
    <t>2017.6.28</t>
  </si>
  <si>
    <t>纸房村</t>
  </si>
  <si>
    <t>永兴镇纸房村密地罗社道、户联路硬化工程</t>
  </si>
  <si>
    <t>道路总长2738.1米，共计13段，（其中路面宽3.0米共计1100米，扣除盖板涵2.6米后计1097.4米；路面宽度2.5米共计1638.5米，扣除盖板涵2.6米后计1635.9米），路面厚0.18米。全程设计涵管2处，盖板涵2座，安装标识牌一块。</t>
  </si>
  <si>
    <t>2018.05.21</t>
  </si>
  <si>
    <t>惠民乡</t>
  </si>
  <si>
    <t>三元村</t>
  </si>
  <si>
    <t>惠民乡三元村黑沙湾水系配套工程</t>
  </si>
  <si>
    <r>
      <t>新建3口300m</t>
    </r>
    <r>
      <rPr>
        <sz val="10"/>
        <rFont val="宋体"/>
        <family val="0"/>
      </rPr>
      <t>³</t>
    </r>
    <r>
      <rPr>
        <sz val="10"/>
        <rFont val="仿宋_GB2312"/>
        <family val="3"/>
      </rPr>
      <t>水池，水池净空半径5.7米，深3.2米；新建配水管网6.2km,其中</t>
    </r>
    <r>
      <rPr>
        <sz val="10"/>
        <rFont val="宋体"/>
        <family val="0"/>
      </rPr>
      <t>∅</t>
    </r>
    <r>
      <rPr>
        <sz val="10"/>
        <rFont val="仿宋_GB2312"/>
        <family val="3"/>
      </rPr>
      <t>50PE管3000m,</t>
    </r>
    <r>
      <rPr>
        <sz val="10"/>
        <rFont val="宋体"/>
        <family val="0"/>
      </rPr>
      <t>∅</t>
    </r>
    <r>
      <rPr>
        <sz val="10"/>
        <rFont val="仿宋_GB2312"/>
        <family val="3"/>
      </rPr>
      <t>30PE管2000米，</t>
    </r>
    <r>
      <rPr>
        <sz val="10"/>
        <rFont val="宋体"/>
        <family val="0"/>
      </rPr>
      <t>∅</t>
    </r>
    <r>
      <rPr>
        <sz val="10"/>
        <rFont val="仿宋_GB2312"/>
        <family val="3"/>
      </rPr>
      <t>25PE管1200m，安装标识牌1块。</t>
    </r>
  </si>
  <si>
    <t>2016.08.29</t>
  </si>
  <si>
    <t>惠民乡三元村一、二社社道及机耕路（户联路）硬化工程</t>
  </si>
  <si>
    <t>总长2647米，其中一社社道长400米，机耕道长266米，入户路长1866米，二社入户路长115米。一社社道设计路宽3.0米，道路内侧设计30×30cm砼排水沟，机耕道设计路宽3.0米，内侧设计30×20cm砼排水沟，入户路宽2.5米，入户1、入户6、入户10、入户14、入户15、入户17、入户19、入户20、入户23、入户25的道路设计30×20cm砼排水沟（共1279米），其余入户路均未设计排水沟。</t>
  </si>
  <si>
    <t>2016.04.26</t>
  </si>
  <si>
    <t>惠民乡德阳村二、三、四社社道、机耕道、户联路硬化工程</t>
  </si>
  <si>
    <t>道路总长3090米，其中二社总长1272米（社道长1190米，宽3米，在K0+000-K0+410于支1K0+146-k0+490段道路内侧设计20×20cm砼排水沟长554米；入户路长82米，宽2.5米），三社总长852米（机耕道长240米，宽3米，道路内侧设计20×20cm砼排水沟；入户路长612米，除入户1道路内侧设计20×20cm砼排水沟），四社总长966米（社道长562米，在K0+000-K0+340段设计路宽3.5米，在K0+340-K0+562设计路宽3米；入户路长404米，宽2.5米）。设计挡墙7处，涵管9处，标识牌一块。</t>
  </si>
  <si>
    <t>偏外村</t>
  </si>
  <si>
    <t>惠民乡偏外村二社、五社社道硬化工程</t>
  </si>
  <si>
    <t>道路总长2723米，其中偏外村二社设计长度1583米，宽2.5米，偏外村五社设计长度1140米，宽2.5米。厚0.18米，设计平板涵1座，挡墙2处，涵管1处，标识牌1块。</t>
  </si>
  <si>
    <t>2016.10.13</t>
  </si>
  <si>
    <t>惠民乡偏外村三、四社社道路硬化工程</t>
  </si>
  <si>
    <t>道路总长1982米，其中偏外四社长1080米，村道至陈杰家段长946m里程桩号K0+000-K0+502段内侧设计30×30cm砼排水沟，宽2.5米；村道至夏廷芳家段长134米，宽2.5米，无排水沟。偏外三社长902米，社道至王成华家段长180米，社道至陈明康家段长252米，余家背后至社道岔路口段长470米，k0+180-k0+280段内侧设计30×30cm砼排水沟，宽2.5米。设计挡墙9处，涵管3处，标识牌一块。</t>
  </si>
  <si>
    <t>2017.06.07</t>
  </si>
  <si>
    <t>水库村</t>
  </si>
  <si>
    <t>惠民乡水库村一、二、四、七、八社社道、机耕道、户联路硬化工程</t>
  </si>
  <si>
    <t>道路总长3685米，宽2.5-3.0米。设计挡墙10处，涵管22处，跨沟盖板1处，标识牌一块，</t>
  </si>
  <si>
    <t>惠民乡水库村五、六社社道、机耕道、户联路硬化工程</t>
  </si>
  <si>
    <t>道路总长2970米，宽2.5-3.0米。设计挡墙10处，跨沟涵拱2处，涵管21处，错车道4处，标识牌一块。</t>
  </si>
  <si>
    <t>湾边村</t>
  </si>
  <si>
    <t>惠民乡湾边村三、五社水系配套工程</t>
  </si>
  <si>
    <r>
      <t>新建3口100m</t>
    </r>
    <r>
      <rPr>
        <sz val="10"/>
        <rFont val="宋体"/>
        <family val="0"/>
      </rPr>
      <t>³</t>
    </r>
    <r>
      <rPr>
        <sz val="10"/>
        <rFont val="仿宋_GB2312"/>
        <family val="3"/>
      </rPr>
      <t>蓄水池，水池净空半径3.7米，深3.2米，2口100m</t>
    </r>
    <r>
      <rPr>
        <sz val="10"/>
        <rFont val="宋体"/>
        <family val="0"/>
      </rPr>
      <t>³</t>
    </r>
    <r>
      <rPr>
        <sz val="10"/>
        <rFont val="仿宋_GB2312"/>
        <family val="3"/>
      </rPr>
      <t>蓄水池，水池净空半径4.7米，深3.2米.新建配水管网8千米，其中</t>
    </r>
    <r>
      <rPr>
        <sz val="10"/>
        <rFont val="宋体"/>
        <family val="0"/>
      </rPr>
      <t>∅</t>
    </r>
    <r>
      <rPr>
        <sz val="10"/>
        <rFont val="仿宋_GB2312"/>
        <family val="3"/>
      </rPr>
      <t>32PE管1000米，</t>
    </r>
    <r>
      <rPr>
        <sz val="10"/>
        <rFont val="宋体"/>
        <family val="0"/>
      </rPr>
      <t>∅</t>
    </r>
    <r>
      <rPr>
        <sz val="10"/>
        <rFont val="仿宋_GB2312"/>
        <family val="3"/>
      </rPr>
      <t>25PE管7000米，安装标识牌1块。</t>
    </r>
  </si>
  <si>
    <t>2017.01.18</t>
  </si>
  <si>
    <t>惠民乡湾边村产业路硬化工程</t>
  </si>
  <si>
    <t>总长2220米，其中田家湾子产业路长1000米，宽3米，在K0+063-K0+265段设置30×30cm砼排水沟；牛厂坪产业路长500米，宽2.5米；碗厂梁子产业路长720米，宽2.5-3米。设计涵管4处，标识牌一块。</t>
  </si>
  <si>
    <t>2018.1.4</t>
  </si>
  <si>
    <t>新林村</t>
  </si>
  <si>
    <t>惠民乡新林村芒果产业蓄水池配套工程</t>
  </si>
  <si>
    <r>
      <t>新建蓄水池18口，其中新林一社12口，分别为3口50m</t>
    </r>
    <r>
      <rPr>
        <sz val="10"/>
        <rFont val="宋体"/>
        <family val="0"/>
      </rPr>
      <t>³</t>
    </r>
    <r>
      <rPr>
        <sz val="10"/>
        <rFont val="仿宋_GB2312"/>
        <family val="3"/>
      </rPr>
      <t>，9口100m</t>
    </r>
    <r>
      <rPr>
        <sz val="10"/>
        <rFont val="宋体"/>
        <family val="0"/>
      </rPr>
      <t>³</t>
    </r>
    <r>
      <rPr>
        <sz val="10"/>
        <rFont val="仿宋_GB2312"/>
        <family val="3"/>
      </rPr>
      <t>;新林二社1口50m</t>
    </r>
    <r>
      <rPr>
        <sz val="10"/>
        <rFont val="宋体"/>
        <family val="0"/>
      </rPr>
      <t>³</t>
    </r>
    <r>
      <rPr>
        <sz val="10"/>
        <rFont val="仿宋_GB2312"/>
        <family val="3"/>
      </rPr>
      <t>；新林四社4口，分别为2口50m</t>
    </r>
    <r>
      <rPr>
        <sz val="10"/>
        <rFont val="宋体"/>
        <family val="0"/>
      </rPr>
      <t>³</t>
    </r>
    <r>
      <rPr>
        <sz val="10"/>
        <rFont val="仿宋_GB2312"/>
        <family val="3"/>
      </rPr>
      <t>，2口100m</t>
    </r>
    <r>
      <rPr>
        <sz val="10"/>
        <rFont val="宋体"/>
        <family val="0"/>
      </rPr>
      <t>³</t>
    </r>
    <r>
      <rPr>
        <sz val="10"/>
        <rFont val="仿宋_GB2312"/>
        <family val="3"/>
      </rPr>
      <t>；新林五社1口300m</t>
    </r>
    <r>
      <rPr>
        <sz val="10"/>
        <rFont val="宋体"/>
        <family val="0"/>
      </rPr>
      <t>³</t>
    </r>
    <r>
      <rPr>
        <sz val="10"/>
        <rFont val="仿宋_GB2312"/>
        <family val="3"/>
      </rPr>
      <t>.每口蓄水池配套管网500m（</t>
    </r>
    <r>
      <rPr>
        <sz val="10"/>
        <rFont val="宋体"/>
        <family val="0"/>
      </rPr>
      <t>∅</t>
    </r>
    <r>
      <rPr>
        <sz val="10"/>
        <rFont val="仿宋_GB2312"/>
        <family val="3"/>
      </rPr>
      <t>32PE管300m，</t>
    </r>
    <r>
      <rPr>
        <sz val="10"/>
        <rFont val="宋体"/>
        <family val="0"/>
      </rPr>
      <t>∅</t>
    </r>
    <r>
      <rPr>
        <sz val="10"/>
        <rFont val="仿宋_GB2312"/>
        <family val="3"/>
      </rPr>
      <t>25管网200m),共计配套管网9km,安装标识牌1块。</t>
    </r>
  </si>
  <si>
    <t>惠民乡新林村四、五社社道硬化工程</t>
  </si>
  <si>
    <t>道路总长975米，宽2.5米，采用C25砼浇筑厚度18cm。其中田景福家至姚家地段（长500米）路面内侧设计30×30cm砼排水沟。设计平板涵一座，挡墙4处，错车道2处，涵管4处，标识牌一块。</t>
  </si>
  <si>
    <t>2017.06.27</t>
  </si>
  <si>
    <t>和平村</t>
  </si>
  <si>
    <t>惠民乡和平村二、五社社道硬化工程</t>
  </si>
  <si>
    <t>道路总长1056米，其中，789米道路宽3米，267米道路宽2.5米，内侧设计30×30cm砼排水沟长740米，厚0.18米，设计盖板1处，挡墙3处，涵管3处，标识牌一块。</t>
  </si>
  <si>
    <t>2017.04.01</t>
  </si>
  <si>
    <t>建新村</t>
  </si>
  <si>
    <t>惠民乡建新村一社水利设施水毁恢复工程</t>
  </si>
  <si>
    <r>
      <t>新建30m</t>
    </r>
    <r>
      <rPr>
        <sz val="10"/>
        <rFont val="宋体"/>
        <family val="0"/>
      </rPr>
      <t>³</t>
    </r>
    <r>
      <rPr>
        <sz val="10"/>
        <rFont val="仿宋_GB2312"/>
        <family val="3"/>
      </rPr>
      <t>蓄水池1口，整治恢复渠道1035米，新建M7.5浆砌石挡墙798.44m</t>
    </r>
    <r>
      <rPr>
        <sz val="10"/>
        <rFont val="宋体"/>
        <family val="0"/>
      </rPr>
      <t>³</t>
    </r>
    <r>
      <rPr>
        <sz val="10"/>
        <rFont val="仿宋_GB2312"/>
        <family val="3"/>
      </rPr>
      <t>。</t>
    </r>
  </si>
  <si>
    <t>2017.05.04</t>
  </si>
  <si>
    <t>惠民乡建新村四、五社户联路硬化工程</t>
  </si>
  <si>
    <t>道路总长1482米，其中四社户联路长695米，五社户联路长787米。宽均为2.5米，未设计排水沟。</t>
  </si>
  <si>
    <t>2017.05.19</t>
  </si>
  <si>
    <t>青龙村</t>
  </si>
  <si>
    <t>惠民乡青龙村吊狗树社道硬化工程</t>
  </si>
  <si>
    <t>道路总长1800米，宽3.5米，内侧设计30×30cm砼排水沟1815米，厚0.18米，设计跨沟盖板1处，涵管4处，标识牌一块。</t>
  </si>
  <si>
    <t>惠民乡青龙村二社社道硬化工程</t>
  </si>
  <si>
    <t>道路总长1783米，其中405米宽3米，1378米宽2.5米，厚0.18米。内侧设计30×30cm砼排水沟长408米。挡墙10处，错车道4处，涵管14处，跨沟盖板1处，平板涵1处，安装标识牌一块。</t>
  </si>
  <si>
    <t>银河村</t>
  </si>
  <si>
    <t>惠民乡银河村一、三社户联路硬化工程</t>
  </si>
  <si>
    <t>道路总长1624米，其中1432米宽2.5米，192米宽3米，新建跨沟盖板1处，安装标识牌一块。</t>
  </si>
  <si>
    <t>兴隆村</t>
  </si>
  <si>
    <t>惠民乡兴隆村三社户联路硬化工程</t>
  </si>
  <si>
    <t>道路总长2360米，其中2324米宽2.5米，36米宽2.0米。设计25段户联路，安装标识牌一块。</t>
  </si>
  <si>
    <t>桐子林镇</t>
  </si>
  <si>
    <t>金河村</t>
  </si>
  <si>
    <t>桐子林镇金河村河口社柳树湾道路硬化</t>
  </si>
  <si>
    <t>道路总长2462米，宽3.0米，道路内侧全程设计30×30cm砼排水沟，路面厚0.18米。</t>
  </si>
  <si>
    <t>2016.08.30</t>
  </si>
  <si>
    <t>木撒拉村</t>
  </si>
  <si>
    <t>桐子林镇木撒拉村摩梭罗社社道硬化工程</t>
  </si>
  <si>
    <t>道路总长2576米，其中主路长2128米，宽3.0米，2#主路里程桩号K0+165-K1+190段路面内侧设计30×30cm砼排水沟，支路共计448米，宽2.5米。厚度均未0.18米。设计挡墙1处，涵管1处，错车道1处，标识牌1块。</t>
  </si>
  <si>
    <t>2017.05.17</t>
  </si>
  <si>
    <t>桐子林镇木撒拉村拉力摩社人畜饮水工程</t>
  </si>
  <si>
    <r>
      <t>新建1口100m</t>
    </r>
    <r>
      <rPr>
        <sz val="10"/>
        <rFont val="宋体"/>
        <family val="0"/>
      </rPr>
      <t>³</t>
    </r>
    <r>
      <rPr>
        <sz val="10"/>
        <rFont val="仿宋_GB2312"/>
        <family val="3"/>
      </rPr>
      <t>蓄水池，水池净空半径2.75米，深4.3米；1口50m</t>
    </r>
    <r>
      <rPr>
        <sz val="10"/>
        <rFont val="宋体"/>
        <family val="0"/>
      </rPr>
      <t>³</t>
    </r>
    <r>
      <rPr>
        <sz val="10"/>
        <rFont val="仿宋_GB2312"/>
        <family val="3"/>
      </rPr>
      <t>抽水池，水池净空半径2米，深4.3米；架设人饮PE（4.6Mpa）管网新建配水管网3.89km,其中50管250m，40管1500m,32管1600m,20管540m；新建泵房一座，安装水泵电机启动柜一套，水泵型号IS50-32-250(2900),电机功率11KW;安装标识牌1块及其他配套建设。</t>
    </r>
  </si>
  <si>
    <t>2019.01.04</t>
  </si>
  <si>
    <t>安宁村</t>
  </si>
  <si>
    <t>桐子林镇安宁村三堆子社水沟整治项目</t>
  </si>
  <si>
    <t>整治渠道1.13km，其中断面30×30cm的738m，断面40×40cm的392m。新建取水坝一处；安装DN300钢管20m.</t>
  </si>
  <si>
    <t>2018.05.10</t>
  </si>
  <si>
    <t>桐子林镇安宁村下坝塘社新建提灌站项目</t>
  </si>
  <si>
    <r>
      <t>新建提灌站一处，装机功率55KW，设计流速25m</t>
    </r>
    <r>
      <rPr>
        <sz val="10"/>
        <rFont val="宋体"/>
        <family val="0"/>
      </rPr>
      <t>³</t>
    </r>
    <r>
      <rPr>
        <sz val="10"/>
        <rFont val="仿宋_GB2312"/>
        <family val="3"/>
      </rPr>
      <t>/h；新建浮船取水泵房一处；配套DN80镀锌钢管2100m；现状蓄水池防渗整治1076m</t>
    </r>
    <r>
      <rPr>
        <sz val="10"/>
        <rFont val="宋体"/>
        <family val="0"/>
      </rPr>
      <t>²</t>
    </r>
    <r>
      <rPr>
        <sz val="10"/>
        <rFont val="仿宋_GB2312"/>
        <family val="3"/>
      </rPr>
      <t>;安装标识牌1块及其他配套建设。</t>
    </r>
  </si>
  <si>
    <t>渔门镇</t>
  </si>
  <si>
    <t>团结村</t>
  </si>
  <si>
    <t>渔门镇团结村大湾社坪子至万家水井段社道新建工程</t>
  </si>
  <si>
    <t>道路总长5.2km，其中新建社道4.0km，整治原有道路1.2km。有效路基宽3.5m,路面设计50×30土排水沟，路幅宽5m，标识牌1块。</t>
  </si>
  <si>
    <t>2016.11.09</t>
  </si>
  <si>
    <t>狮子堡村</t>
  </si>
  <si>
    <t>渔门镇狮子堡村小铺子社杨家梁子产业路硬化工程</t>
  </si>
  <si>
    <t>道路总长2300米，宽3米，厚0.18米，K0+135-K1+300段路面内侧设计30×30cm砼排水沟，设计挡墙2处，涵管8处，错车道4处，标识牌1块。</t>
  </si>
  <si>
    <t>2017.3.30</t>
  </si>
  <si>
    <t>新开田村</t>
  </si>
  <si>
    <t>渔门镇新开田村圆堡山社茶山及鱼塘产业路硬化工程</t>
  </si>
  <si>
    <t>道路总长2225米，其中茶山产业路长1737米，鱼塘产业路长488米。茶山产业路主路长1265米，支路长472米，均宽2.5米，厚0.18米，主路内侧设计30×30cm砼排水沟，并延长7米，内侧设计20×20cm砼排水沟。</t>
  </si>
  <si>
    <t>2017.05.25</t>
  </si>
  <si>
    <t>高坪村</t>
  </si>
  <si>
    <t>渔门镇高坪村护林社社道硬化项目</t>
  </si>
  <si>
    <t>总长3480米，其中790米宽3.0米，2110米宽2.5米，580米宽2.0米，厚0.18米。设计涵管4处，挡墙2处，倒车坝2处，安装标识牌一块。</t>
  </si>
  <si>
    <t>2018.1.10</t>
  </si>
  <si>
    <t>龙树村</t>
  </si>
  <si>
    <t>渔门镇龙树村友爱社社道硬化工程</t>
  </si>
  <si>
    <t>总长823米，其中路面宽为3米的长416米，路面宽2.5米的长407米，厚0.18米，内侧设计30cmX30cm的砼排水沟131米。全程设计涵管6处，错车道2处，弯道加宽1处，安装项目标识牌一块。</t>
  </si>
  <si>
    <t>2018.05.28</t>
  </si>
  <si>
    <t>朵古村</t>
  </si>
  <si>
    <t>渔门镇朵古村蜜蜡社社道硬化工程</t>
  </si>
  <si>
    <t>道路总长1517米，宽3米，后0.18米，全程设计30X30cm的砼排水沟长916米，设计涵管3处，挡墙4处，错车道3处，平板涵6座，安装标识牌一块。</t>
  </si>
  <si>
    <t>2018.06.20</t>
  </si>
  <si>
    <t>双龙村</t>
  </si>
  <si>
    <t>渔门镇双龙村田坝社社道硬化工程</t>
  </si>
  <si>
    <t>道路总长991米，其中社道长620米，宽3.5米；入户路长371米，宽3.5米。道路内已建有砼排水沟，故本次未重新设计排水沟。设计错车道2处，挡墙1处，跨沟盖板4处。</t>
  </si>
  <si>
    <t>2019.03.19</t>
  </si>
  <si>
    <t>岩郎村</t>
  </si>
  <si>
    <t>渔门镇岩朗村坡脚组社社道、产业路硬化工程</t>
  </si>
  <si>
    <t>道路总长1420米，采用C25砼铺设厚0.18米，其中宽3米道路共计1122米，宽2米道路共计190米，宽1.5米道路共计108米，设计30X30cm的砼排水沟长945米。设计涵管1处，挡墙2处，弯道加宽、转车台167平方米，安装标识牌一块。</t>
  </si>
  <si>
    <t>2019.06.26</t>
  </si>
  <si>
    <t>格萨拉乡</t>
  </si>
  <si>
    <t>古德村</t>
  </si>
  <si>
    <t>格萨拉乡古德村博树社机耕道建设</t>
  </si>
  <si>
    <t>全长5975M（其中主路长3367M，1#支路长692M，2#支路长842M，3#支路长1074M），宽3.5M，主路公路内侧设计30*30砼排水沟，其余路段内侧设计50*30CM土排水沟。标识牌1块。</t>
  </si>
  <si>
    <t>2014.09.16</t>
  </si>
  <si>
    <t>大湾村</t>
  </si>
  <si>
    <t>格萨拉乡大湾村宝石组变压器至杉木湾段社道硬化工程</t>
  </si>
  <si>
    <t>道路总长1672米，宽3米，厚0.18米，设计30X30cn砼排水沟长700米，安装标识牌一块。</t>
  </si>
  <si>
    <t>2019.07.01</t>
  </si>
  <si>
    <t>2018年已批复</t>
  </si>
  <si>
    <t>格萨拉乡大湾村变压器岔口至角莫段社道社道硬化工程</t>
  </si>
  <si>
    <t>道路总长2265米，宽2.8-3米，厚0.18米，安装标识牌一块。</t>
  </si>
  <si>
    <t>格萨拉乡大湾村绿石林路口至变压器岔路口段社道硬化工程</t>
  </si>
  <si>
    <t>道路总长1212.7米，宽3米，厚0.18米，安装标识牌一块。</t>
  </si>
  <si>
    <t>益民乡</t>
  </si>
  <si>
    <t>鮓石村</t>
  </si>
  <si>
    <t>益民乡鮓石村阿基鲁二组马路坡脚至营盘梁子社道建设</t>
  </si>
  <si>
    <t>新建道路820米，有效路面宽3米，路幅4米，30X40cm土排水沟820米。M75浆砌挡墙34处1010.12立方米，涵管13处，过沟盖板4处，涵洞1处，。标识牌一块。</t>
  </si>
  <si>
    <t>2017.06.23</t>
  </si>
  <si>
    <t>鳡鱼乡</t>
  </si>
  <si>
    <t>胜利村</t>
  </si>
  <si>
    <t>鳡鱼乡胜利村社道、户联路硬化工程</t>
  </si>
  <si>
    <t>道路总长2578.6米，共46段（其中宽3米共计183.6米，设计30×30砼排水沟，宽2.5米共计2395米，计45段）采用C25砼铺设，厚0.18米。设计挡墙1处，跨沟涵管1处，跨沟盖板2处，错车道1处，安装项目标识牌一块。</t>
  </si>
  <si>
    <t>2019.05.30</t>
  </si>
  <si>
    <t>共和乡</t>
  </si>
  <si>
    <t>扎古村</t>
  </si>
  <si>
    <t>共和乡扎古村道路新建工程</t>
  </si>
  <si>
    <t>设计长度8000米，宽3.5米，路幅宽4米，全程内侧设计30×50土排水沟，设计涵洞3座，标识牌1块。</t>
  </si>
  <si>
    <t>2016.06.03</t>
  </si>
  <si>
    <t>雅砻江村</t>
  </si>
  <si>
    <t>共和乡雅砻江村大河沟至田湾段产业路建设工程</t>
  </si>
  <si>
    <t>道路总长5569米，其中K0+000-K0+700、K4+600-K5+569段为原有道路拓宽整治，K0+00-K4+600为新建产业路，有效路面宽3.5米，路幅宽5米。内侧设计30×50土排水沟，涵洞3座，安装标识牌一块。</t>
  </si>
  <si>
    <t>2017.06.28</t>
  </si>
  <si>
    <t>荒田村</t>
  </si>
  <si>
    <t>共和乡荒田村社道硬化工程</t>
  </si>
  <si>
    <t>道路总长987.3米，宽3米，厚0.18米。设计30×30cm砼排水沟70米，设计挡墙1处，涵管1处，错车道1处，标识牌一块。</t>
  </si>
  <si>
    <t>2019.06.28</t>
  </si>
  <si>
    <t>和爱乡</t>
  </si>
  <si>
    <t>新华村</t>
  </si>
  <si>
    <t>和爱乡新华村窝凼社、龙店社社道硬化工程</t>
  </si>
  <si>
    <r>
      <t>总长1992m（其中窝凼社1309m，龙店社683m），宽2.5-3.0m，全程设计30</t>
    </r>
    <r>
      <rPr>
        <sz val="10"/>
        <rFont val="Arial"/>
        <family val="2"/>
      </rPr>
      <t>×</t>
    </r>
    <r>
      <rPr>
        <sz val="10"/>
        <rFont val="仿宋_GB2312"/>
        <family val="3"/>
      </rPr>
      <t>30砼排水沟。</t>
    </r>
  </si>
  <si>
    <t>2015.08.24</t>
  </si>
  <si>
    <t>联合村</t>
  </si>
  <si>
    <t>和爱乡联合村金河社社道硬化项目</t>
  </si>
  <si>
    <t>总长1098米，宽3.5米，厚0.18米，内侧设计30×30cm砼排水沟1072.2米，设计涵拱2处，涵管8处，挡墙7处，错车道1处，标识牌一块。</t>
  </si>
  <si>
    <t>2018.06.28</t>
  </si>
  <si>
    <t>红果乡</t>
  </si>
  <si>
    <t>白沙沟村</t>
  </si>
  <si>
    <t>红果乡白沙沟村锅底凼产业路硬化工程</t>
  </si>
  <si>
    <t>道路长度2200米，宽3.0米，内侧设计0×30cm排水沟，设计挡墙5处，涵管2处，涵洞1座，过沟盖板1处。</t>
  </si>
  <si>
    <t>2017.05.03</t>
  </si>
  <si>
    <t>红果村</t>
  </si>
  <si>
    <t>红果乡红果村一社社道硬化项目</t>
  </si>
  <si>
    <t>道路总长1010米，主路长810米，有效路面宽3米，内侧设计30X50cm排水沟610米。其中1#支路长100米，2#支路长100米，宽3米，设计挡墙1处，安装标识牌一块。</t>
  </si>
  <si>
    <t>2018.06.29</t>
  </si>
  <si>
    <t>红宝乡</t>
  </si>
  <si>
    <t>蚂蝗箐村</t>
  </si>
  <si>
    <t>红宝乡蚂蝗箐村马家湾社产业路硬化工程马路唐河坝至王家屋基项目</t>
  </si>
  <si>
    <t>设计长度1780米，道路宽3.0米，全程内侧设计30×30C15砼排水沟，过水路面挡墙1处。</t>
  </si>
  <si>
    <t>2016.05.26</t>
  </si>
  <si>
    <t>广东湾村</t>
  </si>
  <si>
    <t>红宝乡广东湾村产业路硬化及新建工程</t>
  </si>
  <si>
    <t>硬化产业路505米，宽2.5米，厚0.18米，采用C25砼铺设。新建产业路1300米，宽3.5米，路幅宽5米，内侧设计30×50cm土排水沟。安装标识牌一块。</t>
  </si>
  <si>
    <t>温泉乡</t>
  </si>
  <si>
    <t>合计</t>
  </si>
  <si>
    <t>箐河乡2019年村级公益事业建设一事一议财政奖补项目库</t>
  </si>
  <si>
    <t>新九乡2019年村级公益事业建设一事一议财政奖补项目库</t>
  </si>
  <si>
    <r>
      <t>三面光渠道整治1800米，整治断面30×30cm，内边墙厚15cm,外边墙厚20cm，新建取水坝一处，坡度较陡段设置钢筋混凝土盖板,新建挡墙104.84m</t>
    </r>
    <r>
      <rPr>
        <sz val="10"/>
        <rFont val="宋体"/>
        <family val="0"/>
      </rPr>
      <t>³</t>
    </r>
    <r>
      <rPr>
        <sz val="10"/>
        <rFont val="仿宋_GB2312"/>
        <family val="3"/>
      </rPr>
      <t>.</t>
    </r>
  </si>
  <si>
    <t>国胜乡2019年村级公益事业建设一事一议财政奖补项目库</t>
  </si>
  <si>
    <t>永兴镇2019年村级公益事业建设一事一议财政奖补项目库</t>
  </si>
  <si>
    <t>惠民乡2019年村级公益事业建设一事一议财政奖补项目库</t>
  </si>
  <si>
    <t>桐子林镇2019年村级公益事业建设一事一议财政奖补项目库</t>
  </si>
  <si>
    <t>渔门镇2019年村级公益事业建设一事一议财政奖补项目库</t>
  </si>
  <si>
    <t>格萨拉乡2019年村级公益事业建设一事一议财政奖补项目库</t>
  </si>
  <si>
    <t>益民乡2019年村级公益事业建设一事一议财政奖补项目库</t>
  </si>
  <si>
    <t>鳡鱼乡2019年村级公益事业建设一事一议财政奖补项目库</t>
  </si>
  <si>
    <t>共和乡2019年村级公益事业建设一事一议财政奖补项目库</t>
  </si>
  <si>
    <t>和爱乡2019年村级公益事业建设一事一议财政奖补项目库</t>
  </si>
  <si>
    <t>红果乡2019年村级公益事业建设一事一议财政奖补项目库</t>
  </si>
  <si>
    <t>红宝乡2019年村级公益事业建设一事一议财政奖补项目库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</si>
</sst>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s>
  <fonts count="35">
    <font>
      <sz val="12"/>
      <name val="宋体"/>
      <family val="0"/>
    </font>
    <font>
      <sz val="11"/>
      <name val="宋体"/>
      <family val="0"/>
    </font>
    <font>
      <sz val="14"/>
      <name val="宋体"/>
      <family val="0"/>
    </font>
    <font>
      <b/>
      <sz val="12"/>
      <name val="宋体"/>
      <family val="0"/>
    </font>
    <font>
      <sz val="10"/>
      <name val="宋体"/>
      <family val="0"/>
    </font>
    <font>
      <b/>
      <sz val="18"/>
      <name val="宋体"/>
      <family val="0"/>
    </font>
    <font>
      <sz val="12"/>
      <name val="仿宋_GB2312"/>
      <family val="3"/>
    </font>
    <font>
      <b/>
      <sz val="14"/>
      <name val="仿宋_GB2312"/>
      <family val="3"/>
    </font>
    <font>
      <b/>
      <sz val="12"/>
      <name val="仿宋_GB2312"/>
      <family val="3"/>
    </font>
    <font>
      <sz val="11"/>
      <name val="仿宋_GB2312"/>
      <family val="3"/>
    </font>
    <font>
      <b/>
      <sz val="11"/>
      <name val="仿宋_GB2312"/>
      <family val="3"/>
    </font>
    <font>
      <sz val="10"/>
      <name val="仿宋_GB2312"/>
      <family val="3"/>
    </font>
    <font>
      <b/>
      <sz val="10"/>
      <name val="仿宋_GB2312"/>
      <family val="3"/>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vertAlign val="superscript"/>
      <sz val="10"/>
      <name val="仿宋_GB2312"/>
      <family val="3"/>
    </font>
    <font>
      <vertAlign val="subscript"/>
      <sz val="10"/>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top style="thin"/>
      <bottom/>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4" applyNumberFormat="0" applyAlignment="0" applyProtection="0"/>
    <xf numFmtId="0" fontId="23" fillId="4" borderId="5" applyNumberFormat="0" applyAlignment="0" applyProtection="0"/>
    <xf numFmtId="0" fontId="24" fillId="4" borderId="4" applyNumberFormat="0" applyAlignment="0" applyProtection="0"/>
    <xf numFmtId="0" fontId="25" fillId="5" borderId="6" applyNumberFormat="0" applyAlignment="0" applyProtection="0"/>
    <xf numFmtId="0" fontId="26" fillId="0" borderId="7" applyNumberFormat="0" applyFill="0" applyAlignment="0" applyProtection="0"/>
    <xf numFmtId="0" fontId="27" fillId="0" borderId="8"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15" fillId="4" borderId="0" applyNumberFormat="0" applyBorder="0" applyAlignment="0" applyProtection="0"/>
    <xf numFmtId="0" fontId="15"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31" fillId="3" borderId="0" applyNumberFormat="0" applyBorder="0" applyAlignment="0" applyProtection="0"/>
    <xf numFmtId="0" fontId="31" fillId="16"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31" fillId="14" borderId="0" applyNumberFormat="0" applyBorder="0" applyAlignment="0" applyProtection="0"/>
    <xf numFmtId="0" fontId="0" fillId="0" borderId="0">
      <alignment/>
      <protection/>
    </xf>
  </cellStyleXfs>
  <cellXfs count="94">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4" fillId="0" borderId="0" xfId="0" applyFont="1" applyAlignment="1">
      <alignment horizontal="left"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4" borderId="9" xfId="63" applyFont="1" applyFill="1" applyBorder="1" applyAlignment="1">
      <alignment horizontal="center" vertical="center" wrapText="1"/>
      <protection/>
    </xf>
    <xf numFmtId="0" fontId="6" fillId="0" borderId="9" xfId="63" applyFont="1" applyBorder="1" applyAlignment="1">
      <alignment horizontal="center" vertical="center" wrapText="1"/>
      <protection/>
    </xf>
    <xf numFmtId="0" fontId="7" fillId="0" borderId="10" xfId="0" applyFont="1" applyBorder="1" applyAlignment="1">
      <alignment horizontal="center" vertical="center" wrapText="1"/>
    </xf>
    <xf numFmtId="0" fontId="8" fillId="4" borderId="11" xfId="63"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6" fillId="0" borderId="12" xfId="63" applyFont="1" applyFill="1" applyBorder="1" applyAlignment="1">
      <alignment horizontal="left" vertical="center" wrapText="1"/>
      <protection/>
    </xf>
    <xf numFmtId="0" fontId="9" fillId="0" borderId="9" xfId="63" applyFont="1" applyFill="1" applyBorder="1" applyAlignment="1">
      <alignment horizontal="center" vertical="center" wrapText="1"/>
      <protection/>
    </xf>
    <xf numFmtId="0" fontId="8" fillId="4" borderId="10" xfId="63"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7" fillId="0" borderId="13" xfId="0" applyFont="1" applyBorder="1" applyAlignment="1">
      <alignment horizontal="center" vertical="center" wrapText="1"/>
    </xf>
    <xf numFmtId="0" fontId="8" fillId="4" borderId="9" xfId="63" applyFont="1" applyFill="1" applyBorder="1" applyAlignment="1">
      <alignment horizontal="center" vertical="center" wrapText="1"/>
      <protection/>
    </xf>
    <xf numFmtId="0" fontId="8" fillId="0" borderId="9"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10" fillId="0" borderId="9" xfId="63" applyFont="1" applyFill="1" applyBorder="1" applyAlignment="1">
      <alignment horizontal="center" vertical="center" wrapText="1"/>
      <protection/>
    </xf>
    <xf numFmtId="176" fontId="6" fillId="0" borderId="9" xfId="63" applyNumberFormat="1" applyFont="1" applyBorder="1" applyAlignment="1">
      <alignment horizontal="center" vertical="center" wrapText="1"/>
      <protection/>
    </xf>
    <xf numFmtId="177" fontId="9" fillId="0" borderId="9" xfId="63" applyNumberFormat="1" applyFont="1" applyFill="1" applyBorder="1" applyAlignment="1">
      <alignment horizontal="center" vertical="center" wrapText="1"/>
      <protection/>
    </xf>
    <xf numFmtId="177" fontId="0" fillId="0" borderId="0" xfId="0" applyNumberFormat="1" applyAlignment="1">
      <alignment vertical="center" wrapText="1"/>
    </xf>
    <xf numFmtId="0" fontId="6" fillId="0" borderId="14" xfId="0" applyFont="1" applyBorder="1" applyAlignment="1">
      <alignment horizontal="right" wrapText="1"/>
    </xf>
    <xf numFmtId="0" fontId="6" fillId="0" borderId="12" xfId="63" applyFont="1" applyBorder="1" applyAlignment="1">
      <alignment horizontal="center" vertical="center" wrapText="1"/>
      <protection/>
    </xf>
    <xf numFmtId="0" fontId="1" fillId="0" borderId="9" xfId="0" applyFont="1" applyBorder="1" applyAlignment="1">
      <alignment horizontal="center" vertical="center" wrapText="1"/>
    </xf>
    <xf numFmtId="0" fontId="11" fillId="0" borderId="9" xfId="63" applyFont="1" applyFill="1" applyBorder="1" applyAlignment="1">
      <alignment horizontal="left" vertical="center" wrapText="1"/>
      <protection/>
    </xf>
    <xf numFmtId="0" fontId="9" fillId="0" borderId="12" xfId="63" applyFont="1" applyFill="1" applyBorder="1" applyAlignment="1">
      <alignment horizontal="center" vertical="center" wrapText="1"/>
      <protection/>
    </xf>
    <xf numFmtId="0" fontId="1" fillId="0" borderId="9" xfId="0" applyFont="1" applyBorder="1" applyAlignment="1">
      <alignment vertical="center" wrapText="1"/>
    </xf>
    <xf numFmtId="0" fontId="12" fillId="0" borderId="9" xfId="63" applyFont="1" applyFill="1" applyBorder="1" applyAlignment="1">
      <alignment horizontal="left" vertical="center" wrapText="1"/>
      <protection/>
    </xf>
    <xf numFmtId="0" fontId="10" fillId="0" borderId="12" xfId="63" applyFont="1" applyFill="1" applyBorder="1" applyAlignment="1">
      <alignment horizontal="center" vertical="center" wrapText="1"/>
      <protection/>
    </xf>
    <xf numFmtId="0" fontId="6" fillId="0" borderId="11" xfId="0" applyFont="1" applyBorder="1" applyAlignment="1">
      <alignment horizontal="center" vertical="center" wrapText="1"/>
    </xf>
    <xf numFmtId="0" fontId="6" fillId="0" borderId="12" xfId="0" applyFont="1" applyBorder="1" applyAlignment="1">
      <alignment horizontal="left" vertical="center" wrapText="1"/>
    </xf>
    <xf numFmtId="177" fontId="6"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0" fontId="9"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6" fillId="0" borderId="9" xfId="63" applyFont="1" applyFill="1" applyBorder="1" applyAlignment="1">
      <alignment horizontal="left" vertical="center" wrapText="1"/>
      <protection/>
    </xf>
    <xf numFmtId="177" fontId="10" fillId="0" borderId="9" xfId="63" applyNumberFormat="1" applyFont="1" applyFill="1" applyBorder="1" applyAlignment="1">
      <alignment horizontal="center" vertical="center" wrapText="1"/>
      <protection/>
    </xf>
    <xf numFmtId="0" fontId="6" fillId="0" borderId="15" xfId="0" applyFont="1" applyBorder="1" applyAlignment="1">
      <alignment horizontal="center" vertical="center" wrapText="1"/>
    </xf>
    <xf numFmtId="0" fontId="6" fillId="0" borderId="16" xfId="0" applyFont="1" applyBorder="1" applyAlignment="1">
      <alignment horizontal="left" vertical="center" wrapText="1"/>
    </xf>
    <xf numFmtId="0" fontId="6" fillId="0" borderId="13" xfId="0" applyFont="1" applyBorder="1" applyAlignment="1">
      <alignment horizontal="center" vertical="center" wrapText="1"/>
    </xf>
    <xf numFmtId="0" fontId="8" fillId="0" borderId="13" xfId="63" applyFont="1" applyFill="1" applyBorder="1" applyAlignment="1">
      <alignment horizontal="center" vertical="center" wrapText="1"/>
      <protection/>
    </xf>
    <xf numFmtId="0" fontId="10" fillId="0" borderId="13" xfId="63" applyFont="1" applyFill="1" applyBorder="1" applyAlignment="1">
      <alignment horizontal="center" vertical="center" wrapText="1"/>
      <protection/>
    </xf>
    <xf numFmtId="177" fontId="6" fillId="4" borderId="13" xfId="0" applyNumberFormat="1" applyFont="1" applyFill="1" applyBorder="1" applyAlignment="1">
      <alignment horizontal="center" vertical="center" wrapText="1"/>
    </xf>
    <xf numFmtId="177" fontId="6" fillId="0" borderId="13" xfId="0" applyNumberFormat="1" applyFont="1" applyBorder="1" applyAlignment="1">
      <alignment horizontal="center" vertical="center" wrapText="1"/>
    </xf>
    <xf numFmtId="178" fontId="10" fillId="0" borderId="13" xfId="63" applyNumberFormat="1" applyFont="1" applyFill="1" applyBorder="1" applyAlignment="1">
      <alignment horizontal="center" vertical="center" wrapText="1"/>
      <protection/>
    </xf>
    <xf numFmtId="177" fontId="10" fillId="0" borderId="13" xfId="63" applyNumberFormat="1" applyFont="1" applyFill="1" applyBorder="1" applyAlignment="1">
      <alignment horizontal="center" vertical="center" wrapText="1"/>
      <protection/>
    </xf>
    <xf numFmtId="0" fontId="11" fillId="0" borderId="16" xfId="0" applyFont="1" applyBorder="1" applyAlignment="1">
      <alignment horizontal="left" vertical="center" wrapText="1"/>
    </xf>
    <xf numFmtId="0" fontId="9" fillId="0" borderId="16" xfId="0" applyFont="1" applyBorder="1" applyAlignment="1">
      <alignment horizontal="center" vertical="center" wrapText="1"/>
    </xf>
    <xf numFmtId="0" fontId="12" fillId="0" borderId="13" xfId="63" applyFont="1" applyFill="1" applyBorder="1" applyAlignment="1">
      <alignment horizontal="left" vertical="center" wrapText="1"/>
      <protection/>
    </xf>
    <xf numFmtId="0" fontId="10" fillId="0" borderId="16" xfId="63" applyFont="1" applyFill="1" applyBorder="1" applyAlignment="1">
      <alignment horizontal="center" vertical="center" wrapText="1"/>
      <protection/>
    </xf>
    <xf numFmtId="0" fontId="3" fillId="4" borderId="10" xfId="63" applyFont="1" applyFill="1" applyBorder="1" applyAlignment="1">
      <alignment horizontal="center" vertical="center" wrapText="1"/>
      <protection/>
    </xf>
    <xf numFmtId="0" fontId="9" fillId="0" borderId="9" xfId="0" applyFont="1" applyBorder="1" applyAlignment="1">
      <alignment vertical="center" wrapText="1"/>
    </xf>
    <xf numFmtId="0" fontId="6" fillId="4" borderId="9" xfId="63" applyFont="1" applyFill="1" applyBorder="1" applyAlignment="1">
      <alignment horizontal="left" vertical="center" wrapText="1"/>
      <protection/>
    </xf>
    <xf numFmtId="0" fontId="6" fillId="4" borderId="11" xfId="63" applyFont="1" applyFill="1" applyBorder="1" applyAlignment="1">
      <alignment horizontal="center" vertical="center" wrapText="1"/>
      <protection/>
    </xf>
    <xf numFmtId="0" fontId="9" fillId="4" borderId="9" xfId="63" applyFont="1" applyFill="1" applyBorder="1" applyAlignment="1">
      <alignment horizontal="center" vertical="center" wrapText="1"/>
      <protection/>
    </xf>
    <xf numFmtId="0" fontId="6" fillId="4" borderId="10" xfId="63" applyFont="1" applyFill="1" applyBorder="1" applyAlignment="1">
      <alignment horizontal="center" vertical="center" wrapText="1"/>
      <protection/>
    </xf>
    <xf numFmtId="0" fontId="10" fillId="4" borderId="9" xfId="63" applyFont="1" applyFill="1" applyBorder="1" applyAlignment="1">
      <alignment horizontal="center" vertical="center" wrapText="1"/>
      <protection/>
    </xf>
    <xf numFmtId="177" fontId="9" fillId="4" borderId="9" xfId="63" applyNumberFormat="1" applyFont="1" applyFill="1" applyBorder="1" applyAlignment="1">
      <alignment horizontal="center" vertical="center" wrapText="1"/>
      <protection/>
    </xf>
    <xf numFmtId="0" fontId="11" fillId="4" borderId="9" xfId="63" applyFont="1" applyFill="1" applyBorder="1" applyAlignment="1">
      <alignment horizontal="left" vertical="center" wrapText="1"/>
      <protection/>
    </xf>
    <xf numFmtId="0" fontId="9" fillId="4" borderId="12" xfId="63" applyFont="1" applyFill="1" applyBorder="1" applyAlignment="1">
      <alignment horizontal="center" vertical="center" wrapText="1"/>
      <protection/>
    </xf>
    <xf numFmtId="0" fontId="12" fillId="4" borderId="9" xfId="63" applyFont="1" applyFill="1" applyBorder="1" applyAlignment="1">
      <alignment horizontal="left" vertical="center" wrapText="1"/>
      <protection/>
    </xf>
    <xf numFmtId="0" fontId="10" fillId="4" borderId="12" xfId="63" applyFont="1" applyFill="1" applyBorder="1" applyAlignment="1">
      <alignment horizontal="center" vertical="center" wrapText="1"/>
      <protection/>
    </xf>
    <xf numFmtId="0" fontId="6" fillId="4" borderId="13" xfId="63" applyFont="1" applyFill="1" applyBorder="1" applyAlignment="1">
      <alignment horizontal="center" vertical="center" wrapText="1"/>
      <protection/>
    </xf>
    <xf numFmtId="0" fontId="6" fillId="0" borderId="9" xfId="63" applyFont="1" applyBorder="1" applyAlignment="1">
      <alignment horizontal="left" vertical="center" wrapText="1"/>
      <protection/>
    </xf>
    <xf numFmtId="0" fontId="9" fillId="0" borderId="9" xfId="63" applyFont="1" applyBorder="1" applyAlignment="1">
      <alignment horizontal="center" vertical="center" wrapText="1"/>
      <protection/>
    </xf>
    <xf numFmtId="177" fontId="9" fillId="0" borderId="9" xfId="63" applyNumberFormat="1" applyFont="1" applyBorder="1" applyAlignment="1">
      <alignment horizontal="center" vertical="center" wrapText="1"/>
      <protection/>
    </xf>
    <xf numFmtId="31" fontId="9" fillId="4" borderId="12" xfId="63" applyNumberFormat="1" applyFont="1" applyFill="1" applyBorder="1" applyAlignment="1">
      <alignment horizontal="center" vertical="center" wrapText="1"/>
      <protection/>
    </xf>
    <xf numFmtId="177" fontId="0" fillId="0" borderId="9" xfId="0" applyNumberFormat="1" applyBorder="1" applyAlignment="1">
      <alignment vertical="center" wrapText="1"/>
    </xf>
    <xf numFmtId="177" fontId="10" fillId="4" borderId="9" xfId="63" applyNumberFormat="1" applyFont="1" applyFill="1" applyBorder="1" applyAlignment="1">
      <alignment horizontal="center" vertical="center" wrapText="1"/>
      <protection/>
    </xf>
    <xf numFmtId="0" fontId="11" fillId="0" borderId="9" xfId="63" applyFont="1" applyBorder="1" applyAlignment="1">
      <alignment horizontal="left" vertical="center" wrapText="1"/>
      <protection/>
    </xf>
    <xf numFmtId="0" fontId="9" fillId="0" borderId="12" xfId="63" applyFont="1" applyBorder="1" applyAlignment="1">
      <alignment horizontal="center" vertical="center" wrapText="1"/>
      <protection/>
    </xf>
    <xf numFmtId="0" fontId="6" fillId="4" borderId="12" xfId="63" applyFont="1" applyFill="1" applyBorder="1" applyAlignment="1">
      <alignment horizontal="left" vertical="center" wrapText="1"/>
      <protection/>
    </xf>
    <xf numFmtId="0" fontId="8" fillId="4" borderId="13" xfId="63" applyFont="1" applyFill="1" applyBorder="1" applyAlignment="1">
      <alignment horizontal="center" vertical="center" wrapText="1"/>
      <protection/>
    </xf>
    <xf numFmtId="177" fontId="9" fillId="4" borderId="11" xfId="63" applyNumberFormat="1" applyFont="1" applyFill="1" applyBorder="1" applyAlignment="1">
      <alignment horizontal="center" vertical="center" wrapText="1"/>
      <protection/>
    </xf>
    <xf numFmtId="0" fontId="6" fillId="0" borderId="0" xfId="0" applyFont="1" applyAlignment="1">
      <alignment vertical="center" wrapText="1"/>
    </xf>
    <xf numFmtId="0" fontId="6" fillId="0" borderId="10" xfId="63" applyFont="1" applyFill="1" applyBorder="1" applyAlignment="1">
      <alignment horizontal="center" vertical="center" wrapText="1"/>
      <protection/>
    </xf>
    <xf numFmtId="0" fontId="9" fillId="4" borderId="16" xfId="63" applyFont="1" applyFill="1" applyBorder="1" applyAlignment="1">
      <alignment horizontal="center" vertical="center" wrapText="1"/>
      <protection/>
    </xf>
    <xf numFmtId="178" fontId="10" fillId="4" borderId="9" xfId="63" applyNumberFormat="1" applyFont="1" applyFill="1" applyBorder="1" applyAlignment="1">
      <alignment horizontal="center" vertical="center" wrapText="1"/>
      <protection/>
    </xf>
    <xf numFmtId="0" fontId="6" fillId="0" borderId="11" xfId="63" applyFont="1" applyBorder="1" applyAlignment="1">
      <alignment horizontal="center" vertical="center" wrapText="1"/>
      <protection/>
    </xf>
    <xf numFmtId="0" fontId="8" fillId="0" borderId="9" xfId="63" applyFont="1" applyBorder="1" applyAlignment="1">
      <alignment horizontal="center" vertical="center" wrapText="1"/>
      <protection/>
    </xf>
    <xf numFmtId="0" fontId="10" fillId="0" borderId="9" xfId="63" applyFont="1" applyBorder="1" applyAlignment="1">
      <alignment horizontal="center" vertical="center" wrapText="1"/>
      <protection/>
    </xf>
    <xf numFmtId="177" fontId="10" fillId="0" borderId="9" xfId="63" applyNumberFormat="1" applyFont="1" applyBorder="1" applyAlignment="1">
      <alignment horizontal="center" vertical="center" wrapText="1"/>
      <protection/>
    </xf>
    <xf numFmtId="178" fontId="8" fillId="0" borderId="9" xfId="63" applyNumberFormat="1" applyFont="1" applyBorder="1" applyAlignment="1">
      <alignment horizontal="center" vertical="center" wrapText="1"/>
      <protection/>
    </xf>
    <xf numFmtId="177" fontId="8" fillId="0" borderId="9" xfId="63" applyNumberFormat="1" applyFont="1" applyBorder="1" applyAlignment="1">
      <alignment horizontal="center" vertical="center" wrapText="1"/>
      <protection/>
    </xf>
    <xf numFmtId="0" fontId="8" fillId="0" borderId="9" xfId="63" applyFont="1" applyBorder="1" applyAlignment="1">
      <alignment horizontal="left" vertical="center" wrapText="1"/>
      <protection/>
    </xf>
    <xf numFmtId="0" fontId="10" fillId="0" borderId="12" xfId="63" applyFont="1" applyBorder="1" applyAlignment="1">
      <alignment horizontal="center"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申报情况"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08"/>
  <sheetViews>
    <sheetView zoomScale="85" zoomScaleNormal="85" zoomScaleSheetLayoutView="100" workbookViewId="0" topLeftCell="A1">
      <pane xSplit="4" ySplit="3" topLeftCell="E5" activePane="bottomRight" state="frozen"/>
      <selection pane="bottomRight" activeCell="R11" sqref="R11"/>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0</v>
      </c>
      <c r="B1" s="8"/>
      <c r="C1" s="8"/>
      <c r="D1" s="8"/>
      <c r="E1" s="8"/>
      <c r="F1" s="8"/>
      <c r="G1" s="8"/>
      <c r="H1" s="8"/>
      <c r="I1" s="8"/>
      <c r="J1" s="8"/>
      <c r="K1" s="8"/>
      <c r="L1" s="8"/>
      <c r="M1" s="8"/>
      <c r="N1" s="8"/>
      <c r="O1" s="8"/>
      <c r="P1" s="8"/>
      <c r="Q1" s="8"/>
      <c r="R1" s="8"/>
      <c r="S1" s="8"/>
      <c r="T1" s="8"/>
    </row>
    <row r="2" spans="1:20" ht="18" customHeight="1">
      <c r="A2" s="9" t="s">
        <v>1</v>
      </c>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48" customHeight="1">
      <c r="A4" s="42">
        <v>1</v>
      </c>
      <c r="B4" s="19" t="s">
        <v>23</v>
      </c>
      <c r="C4" s="86" t="s">
        <v>24</v>
      </c>
      <c r="D4" s="71" t="s">
        <v>25</v>
      </c>
      <c r="E4" s="13" t="s">
        <v>26</v>
      </c>
      <c r="F4" s="72">
        <v>129</v>
      </c>
      <c r="G4" s="72">
        <v>520</v>
      </c>
      <c r="H4" s="72">
        <v>323</v>
      </c>
      <c r="I4" s="72">
        <v>10</v>
      </c>
      <c r="J4" s="72">
        <v>3230</v>
      </c>
      <c r="K4" s="65">
        <f>L4+M4+N4+O4+P4+Q4</f>
        <v>40.39</v>
      </c>
      <c r="L4" s="73">
        <v>16.15</v>
      </c>
      <c r="M4" s="73"/>
      <c r="N4" s="73"/>
      <c r="O4" s="73"/>
      <c r="P4" s="73"/>
      <c r="Q4" s="73">
        <v>24.24</v>
      </c>
      <c r="R4" s="66" t="s">
        <v>27</v>
      </c>
      <c r="S4" s="74" t="s">
        <v>28</v>
      </c>
      <c r="T4" s="34"/>
    </row>
    <row r="5" spans="1:20" ht="78" customHeight="1">
      <c r="A5" s="42"/>
      <c r="B5" s="19"/>
      <c r="C5" s="86" t="s">
        <v>29</v>
      </c>
      <c r="D5" s="71" t="s">
        <v>30</v>
      </c>
      <c r="E5" s="13" t="s">
        <v>26</v>
      </c>
      <c r="F5" s="72">
        <v>51</v>
      </c>
      <c r="G5" s="72">
        <v>153</v>
      </c>
      <c r="H5" s="72">
        <v>62</v>
      </c>
      <c r="I5" s="72">
        <v>10</v>
      </c>
      <c r="J5" s="72">
        <v>620</v>
      </c>
      <c r="K5" s="65">
        <v>30.84</v>
      </c>
      <c r="L5" s="73">
        <v>3.1</v>
      </c>
      <c r="M5" s="73"/>
      <c r="N5" s="73"/>
      <c r="O5" s="73"/>
      <c r="P5" s="73"/>
      <c r="Q5" s="73">
        <v>27.74</v>
      </c>
      <c r="R5" s="66" t="s">
        <v>31</v>
      </c>
      <c r="S5" s="74" t="s">
        <v>32</v>
      </c>
      <c r="T5" s="34"/>
    </row>
    <row r="6" spans="1:20" ht="93.75" customHeight="1">
      <c r="A6" s="42"/>
      <c r="B6" s="19"/>
      <c r="C6" s="86" t="s">
        <v>33</v>
      </c>
      <c r="D6" s="71" t="s">
        <v>34</v>
      </c>
      <c r="E6" s="13" t="s">
        <v>26</v>
      </c>
      <c r="F6" s="72">
        <v>92</v>
      </c>
      <c r="G6" s="72">
        <v>276</v>
      </c>
      <c r="H6" s="72">
        <v>478</v>
      </c>
      <c r="I6" s="72">
        <v>10</v>
      </c>
      <c r="J6" s="72">
        <v>4780</v>
      </c>
      <c r="K6" s="65">
        <v>59.8</v>
      </c>
      <c r="L6" s="73">
        <v>23.9</v>
      </c>
      <c r="M6" s="73"/>
      <c r="N6" s="73"/>
      <c r="O6" s="73"/>
      <c r="P6" s="73"/>
      <c r="Q6" s="73">
        <v>35.9</v>
      </c>
      <c r="R6" s="66" t="s">
        <v>35</v>
      </c>
      <c r="S6" s="74" t="s">
        <v>36</v>
      </c>
      <c r="T6" s="34"/>
    </row>
    <row r="7" spans="1:20" ht="30" customHeight="1">
      <c r="A7" s="42"/>
      <c r="B7" s="22" t="s">
        <v>37</v>
      </c>
      <c r="C7" s="87">
        <v>3</v>
      </c>
      <c r="D7" s="87">
        <v>3</v>
      </c>
      <c r="E7" s="88"/>
      <c r="F7" s="88">
        <f>SUM(F4:F6)</f>
        <v>272</v>
      </c>
      <c r="G7" s="88">
        <f aca="true" t="shared" si="0" ref="G7:Q7">SUM(G4:G6)</f>
        <v>949</v>
      </c>
      <c r="H7" s="88">
        <f t="shared" si="0"/>
        <v>863</v>
      </c>
      <c r="I7" s="88"/>
      <c r="J7" s="88">
        <f t="shared" si="0"/>
        <v>8630</v>
      </c>
      <c r="K7" s="88">
        <f t="shared" si="0"/>
        <v>131.03</v>
      </c>
      <c r="L7" s="88">
        <f t="shared" si="0"/>
        <v>43.15</v>
      </c>
      <c r="M7" s="88">
        <f t="shared" si="0"/>
        <v>0</v>
      </c>
      <c r="N7" s="88">
        <f t="shared" si="0"/>
        <v>0</v>
      </c>
      <c r="O7" s="88">
        <f t="shared" si="0"/>
        <v>0</v>
      </c>
      <c r="P7" s="88">
        <f t="shared" si="0"/>
        <v>0</v>
      </c>
      <c r="Q7" s="88">
        <f t="shared" si="0"/>
        <v>87.88</v>
      </c>
      <c r="R7" s="68"/>
      <c r="S7" s="69"/>
      <c r="T7" s="34"/>
    </row>
    <row r="8" spans="1:20" ht="51.75" customHeight="1">
      <c r="A8" s="42">
        <v>2</v>
      </c>
      <c r="B8" s="19" t="s">
        <v>38</v>
      </c>
      <c r="C8" s="86"/>
      <c r="D8" s="71"/>
      <c r="E8" s="13"/>
      <c r="F8" s="72"/>
      <c r="G8" s="72"/>
      <c r="H8" s="72"/>
      <c r="I8" s="72"/>
      <c r="J8" s="72"/>
      <c r="K8" s="65"/>
      <c r="L8" s="73"/>
      <c r="M8" s="73"/>
      <c r="N8" s="73"/>
      <c r="O8" s="73"/>
      <c r="P8" s="73"/>
      <c r="Q8" s="73"/>
      <c r="R8" s="66"/>
      <c r="S8" s="74"/>
      <c r="T8" s="34"/>
    </row>
    <row r="9" spans="1:20" ht="30" customHeight="1">
      <c r="A9" s="42"/>
      <c r="B9" s="22" t="s">
        <v>37</v>
      </c>
      <c r="C9" s="87">
        <v>0</v>
      </c>
      <c r="D9" s="87">
        <v>0</v>
      </c>
      <c r="E9" s="87"/>
      <c r="F9" s="88">
        <f aca="true" t="shared" si="1" ref="F9:K9">SUM(F8:F8)</f>
        <v>0</v>
      </c>
      <c r="G9" s="88">
        <f t="shared" si="1"/>
        <v>0</v>
      </c>
      <c r="H9" s="88">
        <f t="shared" si="1"/>
        <v>0</v>
      </c>
      <c r="I9" s="88">
        <f t="shared" si="1"/>
        <v>0</v>
      </c>
      <c r="J9" s="88">
        <f t="shared" si="1"/>
        <v>0</v>
      </c>
      <c r="K9" s="89">
        <f t="shared" si="1"/>
        <v>0</v>
      </c>
      <c r="L9" s="89">
        <f aca="true" t="shared" si="2" ref="L9:Q9">SUM(L8:L8)</f>
        <v>0</v>
      </c>
      <c r="M9" s="89">
        <f t="shared" si="2"/>
        <v>0</v>
      </c>
      <c r="N9" s="89">
        <f t="shared" si="2"/>
        <v>0</v>
      </c>
      <c r="O9" s="89">
        <f t="shared" si="2"/>
        <v>0</v>
      </c>
      <c r="P9" s="89">
        <f t="shared" si="2"/>
        <v>0</v>
      </c>
      <c r="Q9" s="89">
        <f t="shared" si="2"/>
        <v>0</v>
      </c>
      <c r="R9" s="68"/>
      <c r="S9" s="69"/>
      <c r="T9" s="34"/>
    </row>
    <row r="10" spans="1:20" ht="60" customHeight="1">
      <c r="A10" s="42">
        <v>3</v>
      </c>
      <c r="B10" s="19" t="s">
        <v>39</v>
      </c>
      <c r="C10" s="70" t="s">
        <v>40</v>
      </c>
      <c r="D10" s="60" t="s">
        <v>41</v>
      </c>
      <c r="E10" s="12" t="s">
        <v>26</v>
      </c>
      <c r="F10" s="62">
        <v>44</v>
      </c>
      <c r="G10" s="62">
        <v>132</v>
      </c>
      <c r="H10" s="62">
        <v>124</v>
      </c>
      <c r="I10" s="62">
        <v>10</v>
      </c>
      <c r="J10" s="62">
        <v>1240</v>
      </c>
      <c r="K10" s="65">
        <v>15.54</v>
      </c>
      <c r="L10" s="65">
        <v>6.2</v>
      </c>
      <c r="M10" s="65"/>
      <c r="N10" s="65"/>
      <c r="O10" s="65"/>
      <c r="P10" s="65"/>
      <c r="Q10" s="65">
        <v>9.34</v>
      </c>
      <c r="R10" s="66" t="s">
        <v>42</v>
      </c>
      <c r="S10" s="74" t="s">
        <v>43</v>
      </c>
      <c r="T10" s="34"/>
    </row>
    <row r="11" spans="1:20" ht="60" customHeight="1">
      <c r="A11" s="42"/>
      <c r="B11" s="19"/>
      <c r="C11" s="70" t="s">
        <v>44</v>
      </c>
      <c r="D11" s="60" t="s">
        <v>45</v>
      </c>
      <c r="E11" s="12" t="s">
        <v>26</v>
      </c>
      <c r="F11" s="62">
        <v>75</v>
      </c>
      <c r="G11" s="62">
        <v>225</v>
      </c>
      <c r="H11" s="62"/>
      <c r="I11" s="62"/>
      <c r="J11" s="62"/>
      <c r="K11" s="65"/>
      <c r="L11" s="65">
        <v>15.57</v>
      </c>
      <c r="M11" s="65"/>
      <c r="N11" s="65">
        <v>6.3</v>
      </c>
      <c r="O11" s="65"/>
      <c r="P11" s="65"/>
      <c r="Q11" s="65">
        <v>9.27</v>
      </c>
      <c r="R11" s="66" t="s">
        <v>46</v>
      </c>
      <c r="S11" s="74" t="s">
        <v>47</v>
      </c>
      <c r="T11" s="34"/>
    </row>
    <row r="12" spans="1:20" ht="111" customHeight="1">
      <c r="A12" s="42"/>
      <c r="B12" s="19"/>
      <c r="C12" s="70" t="s">
        <v>48</v>
      </c>
      <c r="D12" s="60" t="s">
        <v>49</v>
      </c>
      <c r="E12" s="12" t="s">
        <v>26</v>
      </c>
      <c r="F12" s="62">
        <v>94</v>
      </c>
      <c r="G12" s="62">
        <v>282</v>
      </c>
      <c r="H12" s="62"/>
      <c r="I12" s="62"/>
      <c r="J12" s="62"/>
      <c r="K12" s="65"/>
      <c r="L12" s="65">
        <v>38.09</v>
      </c>
      <c r="M12" s="65"/>
      <c r="N12" s="65">
        <v>15.24</v>
      </c>
      <c r="O12" s="65"/>
      <c r="P12" s="65"/>
      <c r="Q12" s="65">
        <v>22.85</v>
      </c>
      <c r="R12" s="66" t="s">
        <v>50</v>
      </c>
      <c r="S12" s="74" t="s">
        <v>47</v>
      </c>
      <c r="T12" s="34"/>
    </row>
    <row r="13" spans="1:20" ht="30" customHeight="1">
      <c r="A13" s="42"/>
      <c r="B13" s="22" t="s">
        <v>37</v>
      </c>
      <c r="C13" s="22">
        <v>3</v>
      </c>
      <c r="D13" s="22">
        <v>3</v>
      </c>
      <c r="E13" s="22"/>
      <c r="F13" s="85">
        <f aca="true" t="shared" si="3" ref="F13:L13">SUM(F10:F12)</f>
        <v>213</v>
      </c>
      <c r="G13" s="85">
        <f t="shared" si="3"/>
        <v>639</v>
      </c>
      <c r="H13" s="85">
        <f t="shared" si="3"/>
        <v>124</v>
      </c>
      <c r="I13" s="85"/>
      <c r="J13" s="85">
        <f t="shared" si="3"/>
        <v>1240</v>
      </c>
      <c r="K13" s="76">
        <f t="shared" si="3"/>
        <v>15.54</v>
      </c>
      <c r="L13" s="76">
        <f t="shared" si="3"/>
        <v>59.86</v>
      </c>
      <c r="M13" s="76">
        <f>SUM(M10:M10)</f>
        <v>0</v>
      </c>
      <c r="N13" s="76">
        <f>SUM(N10:N10)</f>
        <v>0</v>
      </c>
      <c r="O13" s="76">
        <f>SUM(O10:O10)</f>
        <v>0</v>
      </c>
      <c r="P13" s="76">
        <f>SUM(P10:P10)</f>
        <v>0</v>
      </c>
      <c r="Q13" s="76">
        <f>SUM(Q10:Q10)</f>
        <v>9.34</v>
      </c>
      <c r="R13" s="68"/>
      <c r="S13" s="69"/>
      <c r="T13" s="34"/>
    </row>
    <row r="14" spans="1:20" ht="51" customHeight="1">
      <c r="A14" s="42">
        <v>4</v>
      </c>
      <c r="B14" s="19" t="s">
        <v>51</v>
      </c>
      <c r="C14" s="70" t="s">
        <v>52</v>
      </c>
      <c r="D14" s="60" t="s">
        <v>53</v>
      </c>
      <c r="E14" s="12" t="s">
        <v>26</v>
      </c>
      <c r="F14" s="62">
        <v>96</v>
      </c>
      <c r="G14" s="62">
        <v>288</v>
      </c>
      <c r="H14" s="62">
        <v>248</v>
      </c>
      <c r="I14" s="62">
        <v>10</v>
      </c>
      <c r="J14" s="62">
        <v>2480</v>
      </c>
      <c r="K14" s="65">
        <f>L14+M14+N14+O14+P14+Q14</f>
        <v>49.68</v>
      </c>
      <c r="L14" s="65">
        <v>19.84</v>
      </c>
      <c r="M14" s="65"/>
      <c r="N14" s="65"/>
      <c r="O14" s="65"/>
      <c r="P14" s="65"/>
      <c r="Q14" s="65">
        <v>29.84</v>
      </c>
      <c r="R14" s="66" t="s">
        <v>54</v>
      </c>
      <c r="S14" s="74" t="s">
        <v>55</v>
      </c>
      <c r="T14" s="34"/>
    </row>
    <row r="15" spans="1:20" ht="51" customHeight="1">
      <c r="A15" s="42"/>
      <c r="B15" s="19"/>
      <c r="C15" s="12" t="s">
        <v>56</v>
      </c>
      <c r="D15" s="60" t="s">
        <v>57</v>
      </c>
      <c r="E15" s="12" t="s">
        <v>26</v>
      </c>
      <c r="F15" s="62">
        <v>109</v>
      </c>
      <c r="G15" s="62">
        <v>413</v>
      </c>
      <c r="H15" s="62">
        <v>214</v>
      </c>
      <c r="I15" s="62">
        <v>10</v>
      </c>
      <c r="J15" s="62">
        <v>2140</v>
      </c>
      <c r="K15" s="65">
        <f>L15+M15+N15+O15+P15+Q15</f>
        <v>26.65</v>
      </c>
      <c r="L15" s="65">
        <v>10.7</v>
      </c>
      <c r="M15" s="65"/>
      <c r="N15" s="65"/>
      <c r="O15" s="65"/>
      <c r="P15" s="65"/>
      <c r="Q15" s="65">
        <v>15.95</v>
      </c>
      <c r="R15" s="66" t="s">
        <v>58</v>
      </c>
      <c r="S15" s="67" t="s">
        <v>59</v>
      </c>
      <c r="T15" s="34"/>
    </row>
    <row r="16" spans="1:20" ht="72.75" customHeight="1">
      <c r="A16" s="42"/>
      <c r="B16" s="19"/>
      <c r="C16" s="83" t="s">
        <v>60</v>
      </c>
      <c r="D16" s="60" t="s">
        <v>61</v>
      </c>
      <c r="E16" s="12" t="s">
        <v>26</v>
      </c>
      <c r="F16" s="62">
        <v>153</v>
      </c>
      <c r="G16" s="62">
        <v>667</v>
      </c>
      <c r="H16" s="62">
        <v>488</v>
      </c>
      <c r="I16" s="62">
        <v>10</v>
      </c>
      <c r="J16" s="62">
        <v>4880</v>
      </c>
      <c r="K16" s="65">
        <f>L16+M16+N16+O16+P16+Q16</f>
        <v>61.05</v>
      </c>
      <c r="L16" s="65">
        <v>24.4</v>
      </c>
      <c r="M16" s="65"/>
      <c r="N16" s="65"/>
      <c r="O16" s="65"/>
      <c r="P16" s="65"/>
      <c r="Q16" s="65">
        <v>36.65</v>
      </c>
      <c r="R16" s="66" t="s">
        <v>62</v>
      </c>
      <c r="S16" s="67" t="s">
        <v>63</v>
      </c>
      <c r="T16" s="34"/>
    </row>
    <row r="17" spans="1:20" ht="60" customHeight="1">
      <c r="A17" s="42"/>
      <c r="B17" s="19"/>
      <c r="C17" s="83"/>
      <c r="D17" s="60" t="s">
        <v>64</v>
      </c>
      <c r="E17" s="12" t="s">
        <v>26</v>
      </c>
      <c r="F17" s="62">
        <v>160</v>
      </c>
      <c r="G17" s="62">
        <v>627</v>
      </c>
      <c r="H17" s="62">
        <v>496</v>
      </c>
      <c r="I17" s="62">
        <v>10</v>
      </c>
      <c r="J17" s="62">
        <v>4960</v>
      </c>
      <c r="K17" s="65">
        <f>L17+M17+N17+O17+P17+Q17</f>
        <v>61.94</v>
      </c>
      <c r="L17" s="65">
        <v>24.8</v>
      </c>
      <c r="M17" s="65"/>
      <c r="N17" s="65"/>
      <c r="O17" s="65"/>
      <c r="P17" s="65"/>
      <c r="Q17" s="65">
        <v>37.14</v>
      </c>
      <c r="R17" s="66" t="s">
        <v>65</v>
      </c>
      <c r="S17" s="84" t="s">
        <v>66</v>
      </c>
      <c r="T17" s="34"/>
    </row>
    <row r="18" spans="1:20" ht="45" customHeight="1">
      <c r="A18" s="42"/>
      <c r="B18" s="19"/>
      <c r="C18" s="61" t="s">
        <v>67</v>
      </c>
      <c r="D18" s="60" t="s">
        <v>68</v>
      </c>
      <c r="E18" s="12" t="s">
        <v>69</v>
      </c>
      <c r="F18" s="62">
        <v>47</v>
      </c>
      <c r="G18" s="62">
        <v>224</v>
      </c>
      <c r="H18" s="62">
        <v>131</v>
      </c>
      <c r="I18" s="62">
        <v>10</v>
      </c>
      <c r="J18" s="62">
        <v>1310</v>
      </c>
      <c r="K18" s="65">
        <f>L18+M18+N18+O18+P18+Q18</f>
        <v>16.33</v>
      </c>
      <c r="L18" s="65">
        <v>6.55</v>
      </c>
      <c r="M18" s="65"/>
      <c r="N18" s="65"/>
      <c r="O18" s="65"/>
      <c r="P18" s="65"/>
      <c r="Q18" s="65">
        <v>9.78</v>
      </c>
      <c r="R18" s="66" t="s">
        <v>70</v>
      </c>
      <c r="S18" s="67" t="s">
        <v>71</v>
      </c>
      <c r="T18" s="34"/>
    </row>
    <row r="19" spans="1:20" ht="45" customHeight="1">
      <c r="A19" s="42"/>
      <c r="B19" s="19"/>
      <c r="C19" s="70"/>
      <c r="D19" s="60" t="s">
        <v>72</v>
      </c>
      <c r="E19" s="12" t="s">
        <v>69</v>
      </c>
      <c r="F19" s="62">
        <v>42</v>
      </c>
      <c r="G19" s="62">
        <v>126</v>
      </c>
      <c r="H19" s="62">
        <v>109</v>
      </c>
      <c r="I19" s="62">
        <v>10</v>
      </c>
      <c r="J19" s="62">
        <v>1090</v>
      </c>
      <c r="K19" s="65">
        <v>21.8</v>
      </c>
      <c r="L19" s="65">
        <v>8.72</v>
      </c>
      <c r="M19" s="65"/>
      <c r="N19" s="65"/>
      <c r="O19" s="65"/>
      <c r="P19" s="65"/>
      <c r="Q19" s="65">
        <v>13.08</v>
      </c>
      <c r="R19" s="66" t="s">
        <v>73</v>
      </c>
      <c r="S19" s="67" t="s">
        <v>74</v>
      </c>
      <c r="T19" s="34"/>
    </row>
    <row r="20" spans="1:20" ht="57.75" customHeight="1">
      <c r="A20" s="42"/>
      <c r="B20" s="19"/>
      <c r="C20" s="12" t="s">
        <v>75</v>
      </c>
      <c r="D20" s="60" t="s">
        <v>76</v>
      </c>
      <c r="E20" s="12" t="s">
        <v>69</v>
      </c>
      <c r="F20" s="62">
        <v>85</v>
      </c>
      <c r="G20" s="62">
        <v>377</v>
      </c>
      <c r="H20" s="62">
        <v>233</v>
      </c>
      <c r="I20" s="62">
        <v>10</v>
      </c>
      <c r="J20" s="62">
        <v>2330</v>
      </c>
      <c r="K20" s="65">
        <f aca="true" t="shared" si="4" ref="K20:K26">L20+M20+N20+O20+P20+Q20</f>
        <v>29.11</v>
      </c>
      <c r="L20" s="65">
        <v>11.65</v>
      </c>
      <c r="M20" s="65"/>
      <c r="N20" s="65"/>
      <c r="O20" s="65"/>
      <c r="P20" s="65"/>
      <c r="Q20" s="65">
        <v>17.46</v>
      </c>
      <c r="R20" s="66" t="s">
        <v>77</v>
      </c>
      <c r="S20" s="67" t="s">
        <v>78</v>
      </c>
      <c r="T20" s="34"/>
    </row>
    <row r="21" spans="1:20" ht="52.5" customHeight="1">
      <c r="A21" s="42"/>
      <c r="B21" s="19"/>
      <c r="C21" s="63" t="s">
        <v>79</v>
      </c>
      <c r="D21" s="60" t="s">
        <v>80</v>
      </c>
      <c r="E21" s="12" t="s">
        <v>26</v>
      </c>
      <c r="F21" s="62">
        <v>60</v>
      </c>
      <c r="G21" s="62">
        <v>180</v>
      </c>
      <c r="H21" s="62">
        <v>229</v>
      </c>
      <c r="I21" s="62">
        <v>10</v>
      </c>
      <c r="J21" s="62">
        <v>2290</v>
      </c>
      <c r="K21" s="65">
        <f t="shared" si="4"/>
        <v>45.74</v>
      </c>
      <c r="L21" s="65">
        <v>18.32</v>
      </c>
      <c r="M21" s="65"/>
      <c r="N21" s="65"/>
      <c r="O21" s="65"/>
      <c r="P21" s="65"/>
      <c r="Q21" s="65">
        <v>27.42</v>
      </c>
      <c r="R21" s="66" t="s">
        <v>81</v>
      </c>
      <c r="S21" s="67" t="s">
        <v>82</v>
      </c>
      <c r="T21" s="34"/>
    </row>
    <row r="22" spans="1:20" ht="60" customHeight="1">
      <c r="A22" s="42"/>
      <c r="B22" s="19"/>
      <c r="C22" s="70"/>
      <c r="D22" s="60" t="s">
        <v>83</v>
      </c>
      <c r="E22" s="12" t="s">
        <v>26</v>
      </c>
      <c r="F22" s="62">
        <v>45</v>
      </c>
      <c r="G22" s="62">
        <v>135</v>
      </c>
      <c r="H22" s="62">
        <v>252</v>
      </c>
      <c r="I22" s="62">
        <v>10</v>
      </c>
      <c r="J22" s="62">
        <v>2520</v>
      </c>
      <c r="K22" s="65">
        <f t="shared" si="4"/>
        <v>50.34</v>
      </c>
      <c r="L22" s="65">
        <v>20.16</v>
      </c>
      <c r="M22" s="65"/>
      <c r="N22" s="65"/>
      <c r="O22" s="65"/>
      <c r="P22" s="65"/>
      <c r="Q22" s="65">
        <v>30.18</v>
      </c>
      <c r="R22" s="66" t="s">
        <v>84</v>
      </c>
      <c r="S22" s="67" t="s">
        <v>82</v>
      </c>
      <c r="T22" s="34"/>
    </row>
    <row r="23" spans="1:20" ht="51" customHeight="1">
      <c r="A23" s="42"/>
      <c r="B23" s="19"/>
      <c r="C23" s="12" t="s">
        <v>85</v>
      </c>
      <c r="D23" s="60" t="s">
        <v>86</v>
      </c>
      <c r="E23" s="12" t="s">
        <v>69</v>
      </c>
      <c r="F23" s="62">
        <v>127</v>
      </c>
      <c r="G23" s="62">
        <v>501</v>
      </c>
      <c r="H23" s="62">
        <v>342</v>
      </c>
      <c r="I23" s="62">
        <v>10</v>
      </c>
      <c r="J23" s="62">
        <v>3420</v>
      </c>
      <c r="K23" s="65">
        <f t="shared" si="4"/>
        <v>42.71</v>
      </c>
      <c r="L23" s="65">
        <v>17.1</v>
      </c>
      <c r="M23" s="65"/>
      <c r="N23" s="65"/>
      <c r="O23" s="65"/>
      <c r="P23" s="65"/>
      <c r="Q23" s="65">
        <v>25.61</v>
      </c>
      <c r="R23" s="66" t="s">
        <v>87</v>
      </c>
      <c r="S23" s="67" t="s">
        <v>88</v>
      </c>
      <c r="T23" s="34"/>
    </row>
    <row r="24" spans="1:20" ht="60" customHeight="1">
      <c r="A24" s="42"/>
      <c r="B24" s="19"/>
      <c r="C24" s="12"/>
      <c r="D24" s="12" t="s">
        <v>89</v>
      </c>
      <c r="E24" s="12" t="s">
        <v>26</v>
      </c>
      <c r="F24" s="62">
        <v>212</v>
      </c>
      <c r="G24" s="62">
        <v>868</v>
      </c>
      <c r="H24" s="62">
        <v>534</v>
      </c>
      <c r="I24" s="62">
        <v>10</v>
      </c>
      <c r="J24" s="62">
        <v>5340</v>
      </c>
      <c r="K24" s="65">
        <f t="shared" si="4"/>
        <v>66.7</v>
      </c>
      <c r="L24" s="65">
        <v>26.7</v>
      </c>
      <c r="M24" s="65"/>
      <c r="N24" s="65"/>
      <c r="O24" s="65"/>
      <c r="P24" s="65"/>
      <c r="Q24" s="65">
        <v>40</v>
      </c>
      <c r="R24" s="66" t="s">
        <v>90</v>
      </c>
      <c r="S24" s="67" t="s">
        <v>91</v>
      </c>
      <c r="T24" s="34"/>
    </row>
    <row r="25" spans="1:20" ht="60" customHeight="1">
      <c r="A25" s="42"/>
      <c r="B25" s="19"/>
      <c r="C25" s="12" t="s">
        <v>92</v>
      </c>
      <c r="D25" s="79" t="s">
        <v>93</v>
      </c>
      <c r="E25" s="12" t="s">
        <v>26</v>
      </c>
      <c r="F25" s="62">
        <v>59</v>
      </c>
      <c r="G25" s="62">
        <v>177</v>
      </c>
      <c r="H25" s="62">
        <v>296</v>
      </c>
      <c r="I25" s="62">
        <v>10</v>
      </c>
      <c r="J25" s="62">
        <v>2960</v>
      </c>
      <c r="K25" s="65">
        <f t="shared" si="4"/>
        <v>37</v>
      </c>
      <c r="L25" s="65">
        <v>14.8</v>
      </c>
      <c r="M25" s="65"/>
      <c r="N25" s="65"/>
      <c r="O25" s="65"/>
      <c r="P25" s="65"/>
      <c r="Q25" s="65">
        <v>22.2</v>
      </c>
      <c r="R25" s="66" t="s">
        <v>94</v>
      </c>
      <c r="S25" s="67" t="s">
        <v>95</v>
      </c>
      <c r="T25" s="34"/>
    </row>
    <row r="26" spans="1:20" ht="76.5" customHeight="1">
      <c r="A26" s="42"/>
      <c r="B26" s="19"/>
      <c r="C26" s="12" t="s">
        <v>96</v>
      </c>
      <c r="D26" s="79" t="s">
        <v>97</v>
      </c>
      <c r="E26" s="12" t="s">
        <v>26</v>
      </c>
      <c r="F26" s="62">
        <v>76</v>
      </c>
      <c r="G26" s="62">
        <v>228</v>
      </c>
      <c r="H26" s="62">
        <v>242</v>
      </c>
      <c r="I26" s="62">
        <v>10</v>
      </c>
      <c r="J26" s="62">
        <v>2420</v>
      </c>
      <c r="K26" s="65">
        <f t="shared" si="4"/>
        <v>48.33</v>
      </c>
      <c r="L26" s="65">
        <v>19.36</v>
      </c>
      <c r="M26" s="65"/>
      <c r="N26" s="65"/>
      <c r="O26" s="65"/>
      <c r="P26" s="65"/>
      <c r="Q26" s="65">
        <v>28.97</v>
      </c>
      <c r="R26" s="66" t="s">
        <v>98</v>
      </c>
      <c r="S26" s="67" t="s">
        <v>99</v>
      </c>
      <c r="T26" s="34"/>
    </row>
    <row r="27" spans="1:20" ht="76.5" customHeight="1">
      <c r="A27" s="42"/>
      <c r="B27" s="19"/>
      <c r="C27" s="12" t="s">
        <v>100</v>
      </c>
      <c r="D27" s="79" t="s">
        <v>101</v>
      </c>
      <c r="E27" s="12" t="s">
        <v>69</v>
      </c>
      <c r="F27" s="62">
        <v>56</v>
      </c>
      <c r="G27" s="62">
        <v>168</v>
      </c>
      <c r="H27" s="62">
        <v>200</v>
      </c>
      <c r="I27" s="62">
        <v>10</v>
      </c>
      <c r="J27" s="62">
        <v>200</v>
      </c>
      <c r="K27" s="65">
        <v>40.14</v>
      </c>
      <c r="L27" s="65">
        <v>16</v>
      </c>
      <c r="M27" s="65"/>
      <c r="N27" s="65"/>
      <c r="O27" s="65"/>
      <c r="P27" s="65"/>
      <c r="Q27" s="65">
        <v>24.14</v>
      </c>
      <c r="R27" s="66" t="s">
        <v>102</v>
      </c>
      <c r="S27" s="67" t="s">
        <v>103</v>
      </c>
      <c r="T27" s="34"/>
    </row>
    <row r="28" spans="1:20" ht="57" customHeight="1">
      <c r="A28" s="42"/>
      <c r="B28" s="19"/>
      <c r="C28" s="12" t="s">
        <v>104</v>
      </c>
      <c r="D28" s="79" t="s">
        <v>105</v>
      </c>
      <c r="E28" s="12" t="s">
        <v>26</v>
      </c>
      <c r="F28" s="62">
        <v>98</v>
      </c>
      <c r="G28" s="62">
        <v>294</v>
      </c>
      <c r="H28" s="62">
        <v>235</v>
      </c>
      <c r="I28" s="62">
        <v>10</v>
      </c>
      <c r="J28" s="62">
        <v>2350</v>
      </c>
      <c r="K28" s="65">
        <v>47.03</v>
      </c>
      <c r="L28" s="65">
        <v>18.8</v>
      </c>
      <c r="M28" s="65"/>
      <c r="N28" s="65"/>
      <c r="O28" s="65"/>
      <c r="P28" s="65"/>
      <c r="Q28" s="65">
        <v>28.23</v>
      </c>
      <c r="R28" s="66" t="s">
        <v>106</v>
      </c>
      <c r="S28" s="67" t="s">
        <v>107</v>
      </c>
      <c r="T28" s="34"/>
    </row>
    <row r="29" spans="1:20" s="82" customFormat="1" ht="33" customHeight="1">
      <c r="A29" s="42"/>
      <c r="B29" s="22" t="s">
        <v>37</v>
      </c>
      <c r="C29" s="22">
        <v>11</v>
      </c>
      <c r="D29" s="22">
        <v>15</v>
      </c>
      <c r="E29" s="22"/>
      <c r="F29" s="64">
        <f>SUM(F14:F28)</f>
        <v>1425</v>
      </c>
      <c r="G29" s="64">
        <f aca="true" t="shared" si="5" ref="G29:Q29">SUM(G14:G28)</f>
        <v>5273</v>
      </c>
      <c r="H29" s="64">
        <f t="shared" si="5"/>
        <v>4249</v>
      </c>
      <c r="I29" s="64"/>
      <c r="J29" s="64">
        <f t="shared" si="5"/>
        <v>40690</v>
      </c>
      <c r="K29" s="76">
        <f t="shared" si="5"/>
        <v>644.55</v>
      </c>
      <c r="L29" s="76">
        <f t="shared" si="5"/>
        <v>257.9</v>
      </c>
      <c r="M29" s="76">
        <f t="shared" si="5"/>
        <v>0</v>
      </c>
      <c r="N29" s="76">
        <f t="shared" si="5"/>
        <v>0</v>
      </c>
      <c r="O29" s="76">
        <f t="shared" si="5"/>
        <v>0</v>
      </c>
      <c r="P29" s="76">
        <f t="shared" si="5"/>
        <v>0</v>
      </c>
      <c r="Q29" s="76">
        <f t="shared" si="5"/>
        <v>386.65</v>
      </c>
      <c r="R29" s="68"/>
      <c r="S29" s="69"/>
      <c r="T29" s="59"/>
    </row>
    <row r="30" spans="1:20" ht="33" customHeight="1">
      <c r="A30" s="42">
        <v>5</v>
      </c>
      <c r="B30" s="15" t="s">
        <v>108</v>
      </c>
      <c r="C30" s="12" t="s">
        <v>109</v>
      </c>
      <c r="D30" s="71" t="s">
        <v>110</v>
      </c>
      <c r="E30" s="13" t="s">
        <v>26</v>
      </c>
      <c r="F30" s="72">
        <v>60</v>
      </c>
      <c r="G30" s="72">
        <v>285</v>
      </c>
      <c r="H30" s="72">
        <v>150</v>
      </c>
      <c r="I30" s="72">
        <v>10</v>
      </c>
      <c r="J30" s="72">
        <v>1500</v>
      </c>
      <c r="K30" s="65">
        <f aca="true" t="shared" si="6" ref="K30:K43">L30+M30+N30+O30+P30+Q30</f>
        <v>18.68</v>
      </c>
      <c r="L30" s="73">
        <v>7.5</v>
      </c>
      <c r="M30" s="73"/>
      <c r="N30" s="73"/>
      <c r="O30" s="73"/>
      <c r="P30" s="73"/>
      <c r="Q30" s="73">
        <v>11.18</v>
      </c>
      <c r="R30" s="77" t="s">
        <v>111</v>
      </c>
      <c r="S30" s="78" t="s">
        <v>112</v>
      </c>
      <c r="T30" s="34"/>
    </row>
    <row r="31" spans="1:20" ht="54.75" customHeight="1">
      <c r="A31" s="42"/>
      <c r="B31" s="19"/>
      <c r="C31" s="12"/>
      <c r="D31" s="71" t="s">
        <v>110</v>
      </c>
      <c r="E31" s="13" t="s">
        <v>26</v>
      </c>
      <c r="F31" s="72">
        <v>204</v>
      </c>
      <c r="G31" s="72">
        <v>762</v>
      </c>
      <c r="H31" s="72">
        <v>398</v>
      </c>
      <c r="I31" s="72">
        <v>10</v>
      </c>
      <c r="J31" s="72">
        <v>3980</v>
      </c>
      <c r="K31" s="65">
        <f t="shared" si="6"/>
        <v>49.68</v>
      </c>
      <c r="L31" s="73">
        <v>19.9</v>
      </c>
      <c r="M31" s="73"/>
      <c r="N31" s="73"/>
      <c r="O31" s="73"/>
      <c r="P31" s="73"/>
      <c r="Q31" s="73">
        <v>29.78</v>
      </c>
      <c r="R31" s="77" t="s">
        <v>113</v>
      </c>
      <c r="S31" s="78" t="s">
        <v>112</v>
      </c>
      <c r="T31" s="34"/>
    </row>
    <row r="32" spans="1:20" ht="39.75" customHeight="1">
      <c r="A32" s="42"/>
      <c r="B32" s="19"/>
      <c r="C32" s="12"/>
      <c r="D32" s="71" t="s">
        <v>114</v>
      </c>
      <c r="E32" s="13" t="s">
        <v>26</v>
      </c>
      <c r="F32" s="72">
        <v>49</v>
      </c>
      <c r="G32" s="72">
        <v>214</v>
      </c>
      <c r="H32" s="72">
        <v>135</v>
      </c>
      <c r="I32" s="72">
        <v>10</v>
      </c>
      <c r="J32" s="72">
        <v>1350</v>
      </c>
      <c r="K32" s="65">
        <f t="shared" si="6"/>
        <v>16.740000000000002</v>
      </c>
      <c r="L32" s="73">
        <v>6.75</v>
      </c>
      <c r="M32" s="73"/>
      <c r="N32" s="73"/>
      <c r="O32" s="73"/>
      <c r="P32" s="73"/>
      <c r="Q32" s="73">
        <v>9.99</v>
      </c>
      <c r="R32" s="77" t="s">
        <v>115</v>
      </c>
      <c r="S32" s="78" t="s">
        <v>116</v>
      </c>
      <c r="T32" s="34"/>
    </row>
    <row r="33" spans="1:20" ht="81.75" customHeight="1">
      <c r="A33" s="42"/>
      <c r="B33" s="19"/>
      <c r="C33" s="12"/>
      <c r="D33" s="71" t="s">
        <v>117</v>
      </c>
      <c r="E33" s="13" t="s">
        <v>69</v>
      </c>
      <c r="F33" s="72">
        <v>127</v>
      </c>
      <c r="G33" s="72">
        <v>501</v>
      </c>
      <c r="H33" s="72">
        <v>330</v>
      </c>
      <c r="I33" s="72">
        <v>10</v>
      </c>
      <c r="J33" s="72">
        <v>3300</v>
      </c>
      <c r="K33" s="65">
        <f t="shared" si="6"/>
        <v>41.269999999999996</v>
      </c>
      <c r="L33" s="73">
        <v>16.5</v>
      </c>
      <c r="M33" s="73"/>
      <c r="N33" s="73"/>
      <c r="O33" s="73"/>
      <c r="P33" s="73"/>
      <c r="Q33" s="73">
        <v>24.77</v>
      </c>
      <c r="R33" s="77" t="s">
        <v>118</v>
      </c>
      <c r="S33" s="78" t="s">
        <v>119</v>
      </c>
      <c r="T33" s="34"/>
    </row>
    <row r="34" spans="1:20" ht="57.75" customHeight="1">
      <c r="A34" s="42"/>
      <c r="B34" s="19"/>
      <c r="C34" s="12"/>
      <c r="D34" s="60" t="s">
        <v>120</v>
      </c>
      <c r="E34" s="12" t="s">
        <v>26</v>
      </c>
      <c r="F34" s="62">
        <v>46</v>
      </c>
      <c r="G34" s="62">
        <v>156</v>
      </c>
      <c r="H34" s="62">
        <v>105</v>
      </c>
      <c r="I34" s="62">
        <v>10</v>
      </c>
      <c r="J34" s="62">
        <v>1050</v>
      </c>
      <c r="K34" s="65">
        <f t="shared" si="6"/>
        <v>39.269999999999996</v>
      </c>
      <c r="L34" s="65">
        <v>5.25</v>
      </c>
      <c r="M34" s="65"/>
      <c r="N34" s="65"/>
      <c r="O34" s="65">
        <v>10.45</v>
      </c>
      <c r="P34" s="65"/>
      <c r="Q34" s="65">
        <v>23.57</v>
      </c>
      <c r="R34" s="66" t="s">
        <v>121</v>
      </c>
      <c r="S34" s="67" t="s">
        <v>122</v>
      </c>
      <c r="T34" s="34"/>
    </row>
    <row r="35" spans="1:20" ht="49.5" customHeight="1">
      <c r="A35" s="42"/>
      <c r="B35" s="19"/>
      <c r="C35" s="70" t="s">
        <v>123</v>
      </c>
      <c r="D35" s="12" t="s">
        <v>124</v>
      </c>
      <c r="E35" s="12" t="s">
        <v>26</v>
      </c>
      <c r="F35" s="62">
        <v>183</v>
      </c>
      <c r="G35" s="62">
        <v>632</v>
      </c>
      <c r="H35" s="62">
        <v>272</v>
      </c>
      <c r="I35" s="62">
        <v>10</v>
      </c>
      <c r="J35" s="62">
        <v>2720</v>
      </c>
      <c r="K35" s="65">
        <f t="shared" si="6"/>
        <v>49.25</v>
      </c>
      <c r="L35" s="65">
        <v>13.6</v>
      </c>
      <c r="M35" s="65"/>
      <c r="N35" s="65"/>
      <c r="O35" s="65">
        <v>6.1</v>
      </c>
      <c r="P35" s="65"/>
      <c r="Q35" s="65">
        <v>29.55</v>
      </c>
      <c r="R35" s="66" t="s">
        <v>125</v>
      </c>
      <c r="S35" s="67" t="s">
        <v>66</v>
      </c>
      <c r="T35" s="34"/>
    </row>
    <row r="36" spans="1:20" ht="45" customHeight="1">
      <c r="A36" s="42"/>
      <c r="B36" s="19"/>
      <c r="C36" s="12" t="s">
        <v>126</v>
      </c>
      <c r="D36" s="60" t="s">
        <v>127</v>
      </c>
      <c r="E36" s="12" t="s">
        <v>26</v>
      </c>
      <c r="F36" s="62">
        <v>19</v>
      </c>
      <c r="G36" s="62">
        <v>74</v>
      </c>
      <c r="H36" s="62">
        <v>39</v>
      </c>
      <c r="I36" s="62">
        <v>10</v>
      </c>
      <c r="J36" s="62">
        <v>390</v>
      </c>
      <c r="K36" s="65">
        <f t="shared" si="6"/>
        <v>19.89</v>
      </c>
      <c r="L36" s="65">
        <v>1.95</v>
      </c>
      <c r="M36" s="65"/>
      <c r="N36" s="65"/>
      <c r="O36" s="65">
        <v>6.01</v>
      </c>
      <c r="P36" s="65"/>
      <c r="Q36" s="65">
        <v>11.93</v>
      </c>
      <c r="R36" s="66" t="s">
        <v>128</v>
      </c>
      <c r="S36" s="67" t="s">
        <v>129</v>
      </c>
      <c r="T36" s="34"/>
    </row>
    <row r="37" spans="1:20" ht="59.25" customHeight="1">
      <c r="A37" s="42"/>
      <c r="B37" s="19"/>
      <c r="C37" s="12" t="s">
        <v>130</v>
      </c>
      <c r="D37" s="60" t="s">
        <v>131</v>
      </c>
      <c r="E37" s="12" t="s">
        <v>26</v>
      </c>
      <c r="F37" s="62">
        <v>260</v>
      </c>
      <c r="G37" s="62">
        <v>836</v>
      </c>
      <c r="H37" s="62">
        <v>441</v>
      </c>
      <c r="I37" s="62">
        <v>10</v>
      </c>
      <c r="J37" s="62">
        <v>4410</v>
      </c>
      <c r="K37" s="65">
        <f t="shared" si="6"/>
        <v>55.22</v>
      </c>
      <c r="L37" s="65">
        <v>22.05</v>
      </c>
      <c r="M37" s="65"/>
      <c r="N37" s="65"/>
      <c r="O37" s="65"/>
      <c r="P37" s="65"/>
      <c r="Q37" s="65">
        <v>33.17</v>
      </c>
      <c r="R37" s="66" t="s">
        <v>132</v>
      </c>
      <c r="S37" s="67" t="s">
        <v>133</v>
      </c>
      <c r="T37" s="34"/>
    </row>
    <row r="38" spans="1:20" ht="59.25" customHeight="1">
      <c r="A38" s="42"/>
      <c r="B38" s="19"/>
      <c r="C38" s="12"/>
      <c r="D38" s="60" t="s">
        <v>134</v>
      </c>
      <c r="E38" s="12" t="s">
        <v>26</v>
      </c>
      <c r="F38" s="62">
        <v>364</v>
      </c>
      <c r="G38" s="62">
        <v>1092</v>
      </c>
      <c r="H38" s="62">
        <v>272</v>
      </c>
      <c r="I38" s="62">
        <v>10</v>
      </c>
      <c r="J38" s="62">
        <v>2720</v>
      </c>
      <c r="K38" s="65">
        <f t="shared" si="6"/>
        <v>34</v>
      </c>
      <c r="L38" s="65">
        <v>13.6</v>
      </c>
      <c r="M38" s="65"/>
      <c r="N38" s="65"/>
      <c r="O38" s="65"/>
      <c r="P38" s="65"/>
      <c r="Q38" s="65">
        <v>20.4</v>
      </c>
      <c r="R38" s="66" t="s">
        <v>135</v>
      </c>
      <c r="S38" s="67" t="s">
        <v>136</v>
      </c>
      <c r="T38" s="34"/>
    </row>
    <row r="39" spans="1:20" ht="35.25" customHeight="1">
      <c r="A39" s="42"/>
      <c r="B39" s="19"/>
      <c r="C39" s="63" t="s">
        <v>137</v>
      </c>
      <c r="D39" s="60" t="s">
        <v>138</v>
      </c>
      <c r="E39" s="12" t="s">
        <v>26</v>
      </c>
      <c r="F39" s="62">
        <v>58</v>
      </c>
      <c r="G39" s="62">
        <v>298</v>
      </c>
      <c r="H39" s="62">
        <v>218</v>
      </c>
      <c r="I39" s="62">
        <v>10</v>
      </c>
      <c r="J39" s="62">
        <v>2180</v>
      </c>
      <c r="K39" s="65">
        <f t="shared" si="6"/>
        <v>45.86</v>
      </c>
      <c r="L39" s="65">
        <v>10.9</v>
      </c>
      <c r="M39" s="65"/>
      <c r="N39" s="65"/>
      <c r="O39" s="65">
        <v>7.44</v>
      </c>
      <c r="P39" s="65"/>
      <c r="Q39" s="65">
        <v>27.52</v>
      </c>
      <c r="R39" s="66" t="s">
        <v>139</v>
      </c>
      <c r="S39" s="67" t="s">
        <v>140</v>
      </c>
      <c r="T39" s="34"/>
    </row>
    <row r="40" spans="1:20" ht="51" customHeight="1">
      <c r="A40" s="42"/>
      <c r="B40" s="19"/>
      <c r="C40" s="70"/>
      <c r="D40" s="60" t="s">
        <v>141</v>
      </c>
      <c r="E40" s="12" t="s">
        <v>26</v>
      </c>
      <c r="F40" s="62">
        <v>66</v>
      </c>
      <c r="G40" s="62">
        <v>229</v>
      </c>
      <c r="H40" s="62">
        <v>150</v>
      </c>
      <c r="I40" s="62">
        <v>10</v>
      </c>
      <c r="J40" s="62">
        <v>1500</v>
      </c>
      <c r="K40" s="65">
        <f t="shared" si="6"/>
        <v>53.47</v>
      </c>
      <c r="L40" s="65">
        <v>7.5</v>
      </c>
      <c r="M40" s="65"/>
      <c r="N40" s="65"/>
      <c r="O40" s="65">
        <v>13.89</v>
      </c>
      <c r="P40" s="65"/>
      <c r="Q40" s="65">
        <v>32.08</v>
      </c>
      <c r="R40" s="66" t="s">
        <v>142</v>
      </c>
      <c r="S40" s="67" t="s">
        <v>143</v>
      </c>
      <c r="T40" s="34"/>
    </row>
    <row r="41" spans="1:20" ht="60" customHeight="1">
      <c r="A41" s="42"/>
      <c r="B41" s="19"/>
      <c r="C41" s="61" t="s">
        <v>144</v>
      </c>
      <c r="D41" s="79" t="s">
        <v>145</v>
      </c>
      <c r="E41" s="12" t="s">
        <v>26</v>
      </c>
      <c r="F41" s="62">
        <v>74</v>
      </c>
      <c r="G41" s="62">
        <v>222</v>
      </c>
      <c r="H41" s="62">
        <v>461</v>
      </c>
      <c r="I41" s="62">
        <v>10</v>
      </c>
      <c r="J41" s="62">
        <v>4610</v>
      </c>
      <c r="K41" s="65">
        <f t="shared" si="6"/>
        <v>57.599999999999994</v>
      </c>
      <c r="L41" s="65">
        <v>23.05</v>
      </c>
      <c r="M41" s="65"/>
      <c r="N41" s="65"/>
      <c r="O41" s="65"/>
      <c r="P41" s="65"/>
      <c r="Q41" s="65">
        <v>34.55</v>
      </c>
      <c r="R41" s="66" t="s">
        <v>146</v>
      </c>
      <c r="S41" s="67" t="s">
        <v>147</v>
      </c>
      <c r="T41" s="34"/>
    </row>
    <row r="42" spans="1:20" ht="60" customHeight="1">
      <c r="A42" s="42"/>
      <c r="B42" s="19"/>
      <c r="C42" s="70"/>
      <c r="D42" s="79" t="s">
        <v>148</v>
      </c>
      <c r="E42" s="12" t="s">
        <v>69</v>
      </c>
      <c r="F42" s="62">
        <v>71</v>
      </c>
      <c r="G42" s="62">
        <v>213</v>
      </c>
      <c r="H42" s="62">
        <v>317</v>
      </c>
      <c r="I42" s="62">
        <v>10</v>
      </c>
      <c r="J42" s="62">
        <v>3170</v>
      </c>
      <c r="K42" s="65">
        <f t="shared" si="6"/>
        <v>39.66</v>
      </c>
      <c r="L42" s="65">
        <v>15.85</v>
      </c>
      <c r="M42" s="65"/>
      <c r="N42" s="65"/>
      <c r="O42" s="65"/>
      <c r="P42" s="65"/>
      <c r="Q42" s="65">
        <v>23.81</v>
      </c>
      <c r="R42" s="66" t="s">
        <v>149</v>
      </c>
      <c r="S42" s="67" t="s">
        <v>150</v>
      </c>
      <c r="T42" s="34"/>
    </row>
    <row r="43" spans="1:20" ht="66" customHeight="1">
      <c r="A43" s="42"/>
      <c r="B43" s="19"/>
      <c r="C43" s="61" t="s">
        <v>151</v>
      </c>
      <c r="D43" s="79" t="s">
        <v>152</v>
      </c>
      <c r="E43" s="12" t="s">
        <v>26</v>
      </c>
      <c r="F43" s="62">
        <v>161</v>
      </c>
      <c r="G43" s="62">
        <v>483</v>
      </c>
      <c r="H43" s="62">
        <v>324</v>
      </c>
      <c r="I43" s="62">
        <v>10</v>
      </c>
      <c r="J43" s="62">
        <v>3240</v>
      </c>
      <c r="K43" s="65">
        <f t="shared" si="6"/>
        <v>78.12</v>
      </c>
      <c r="L43" s="65">
        <v>19.44</v>
      </c>
      <c r="M43" s="65"/>
      <c r="N43" s="65"/>
      <c r="O43" s="65"/>
      <c r="P43" s="65">
        <v>11.8</v>
      </c>
      <c r="Q43" s="65">
        <v>46.88</v>
      </c>
      <c r="R43" s="66" t="s">
        <v>153</v>
      </c>
      <c r="S43" s="67" t="s">
        <v>154</v>
      </c>
      <c r="T43" s="34"/>
    </row>
    <row r="44" spans="1:20" ht="66" customHeight="1">
      <c r="A44" s="42"/>
      <c r="B44" s="19"/>
      <c r="C44" s="70"/>
      <c r="D44" s="79" t="s">
        <v>155</v>
      </c>
      <c r="E44" s="12" t="s">
        <v>26</v>
      </c>
      <c r="F44" s="62">
        <v>170</v>
      </c>
      <c r="G44" s="62">
        <v>510</v>
      </c>
      <c r="H44" s="62">
        <v>325</v>
      </c>
      <c r="I44" s="62">
        <v>10</v>
      </c>
      <c r="J44" s="62">
        <v>3250</v>
      </c>
      <c r="K44" s="65">
        <v>40.55</v>
      </c>
      <c r="L44" s="65">
        <v>16.25</v>
      </c>
      <c r="M44" s="65"/>
      <c r="N44" s="65"/>
      <c r="O44" s="65"/>
      <c r="P44" s="65"/>
      <c r="Q44" s="65">
        <v>24.3</v>
      </c>
      <c r="R44" s="66" t="s">
        <v>156</v>
      </c>
      <c r="S44" s="67" t="s">
        <v>157</v>
      </c>
      <c r="T44" s="34"/>
    </row>
    <row r="45" spans="1:20" ht="66" customHeight="1">
      <c r="A45" s="42"/>
      <c r="B45" s="19"/>
      <c r="C45" s="70" t="s">
        <v>158</v>
      </c>
      <c r="D45" s="79" t="s">
        <v>159</v>
      </c>
      <c r="E45" s="12" t="s">
        <v>26</v>
      </c>
      <c r="F45" s="62">
        <v>56</v>
      </c>
      <c r="G45" s="62">
        <v>168</v>
      </c>
      <c r="H45" s="62">
        <v>456</v>
      </c>
      <c r="I45" s="62">
        <v>10</v>
      </c>
      <c r="J45" s="62">
        <v>4560</v>
      </c>
      <c r="K45" s="65">
        <f>L45+M45+N45+O45+P45+Q45</f>
        <v>56.61</v>
      </c>
      <c r="L45" s="65">
        <v>22.65</v>
      </c>
      <c r="M45" s="65"/>
      <c r="N45" s="65"/>
      <c r="O45" s="65"/>
      <c r="P45" s="65"/>
      <c r="Q45" s="65">
        <v>33.96</v>
      </c>
      <c r="R45" s="66" t="s">
        <v>160</v>
      </c>
      <c r="S45" s="67" t="s">
        <v>150</v>
      </c>
      <c r="T45" s="34"/>
    </row>
    <row r="46" spans="1:20" ht="66" customHeight="1">
      <c r="A46" s="42"/>
      <c r="B46" s="19"/>
      <c r="C46" s="70" t="s">
        <v>161</v>
      </c>
      <c r="D46" s="79" t="s">
        <v>162</v>
      </c>
      <c r="E46" s="12" t="s">
        <v>26</v>
      </c>
      <c r="F46" s="62">
        <v>158</v>
      </c>
      <c r="G46" s="62">
        <v>474</v>
      </c>
      <c r="H46" s="62">
        <v>263</v>
      </c>
      <c r="I46" s="62">
        <v>10</v>
      </c>
      <c r="J46" s="62">
        <v>2630</v>
      </c>
      <c r="K46" s="65">
        <f>L46+M46+N46+O46+P46+Q46</f>
        <v>52.71</v>
      </c>
      <c r="L46" s="65">
        <v>21.04</v>
      </c>
      <c r="M46" s="65"/>
      <c r="N46" s="65"/>
      <c r="O46" s="65"/>
      <c r="P46" s="65"/>
      <c r="Q46" s="65">
        <v>31.67</v>
      </c>
      <c r="R46" s="66" t="s">
        <v>163</v>
      </c>
      <c r="S46" s="67" t="s">
        <v>164</v>
      </c>
      <c r="T46" s="34"/>
    </row>
    <row r="47" spans="1:20" ht="90.75" customHeight="1">
      <c r="A47" s="42"/>
      <c r="B47" s="19"/>
      <c r="C47" s="70" t="s">
        <v>165</v>
      </c>
      <c r="D47" s="79" t="s">
        <v>166</v>
      </c>
      <c r="E47" s="12" t="s">
        <v>26</v>
      </c>
      <c r="F47" s="62">
        <v>134</v>
      </c>
      <c r="G47" s="62">
        <v>402</v>
      </c>
      <c r="H47" s="62">
        <v>278</v>
      </c>
      <c r="I47" s="62">
        <v>10</v>
      </c>
      <c r="J47" s="62">
        <v>2780</v>
      </c>
      <c r="K47" s="65">
        <v>58.95</v>
      </c>
      <c r="L47" s="65">
        <v>22.24</v>
      </c>
      <c r="M47" s="65"/>
      <c r="N47" s="65"/>
      <c r="O47" s="65"/>
      <c r="P47" s="65">
        <v>1.34</v>
      </c>
      <c r="Q47" s="65">
        <v>35.37</v>
      </c>
      <c r="R47" s="66" t="s">
        <v>167</v>
      </c>
      <c r="S47" s="67" t="s">
        <v>168</v>
      </c>
      <c r="T47" s="34"/>
    </row>
    <row r="48" spans="1:20" ht="30" customHeight="1">
      <c r="A48" s="42"/>
      <c r="B48" s="22" t="s">
        <v>37</v>
      </c>
      <c r="C48" s="22">
        <v>10</v>
      </c>
      <c r="D48" s="22">
        <v>18</v>
      </c>
      <c r="E48" s="22"/>
      <c r="F48" s="64">
        <f>SUM(F30:F47)</f>
        <v>2260</v>
      </c>
      <c r="G48" s="64">
        <f aca="true" t="shared" si="7" ref="G48:Q48">SUM(G30:G47)</f>
        <v>7551</v>
      </c>
      <c r="H48" s="64">
        <f t="shared" si="7"/>
        <v>4934</v>
      </c>
      <c r="I48" s="64"/>
      <c r="J48" s="64">
        <f t="shared" si="7"/>
        <v>49340</v>
      </c>
      <c r="K48" s="76">
        <f t="shared" si="7"/>
        <v>807.5300000000001</v>
      </c>
      <c r="L48" s="76">
        <f t="shared" si="7"/>
        <v>266.02</v>
      </c>
      <c r="M48" s="76">
        <f t="shared" si="7"/>
        <v>0</v>
      </c>
      <c r="N48" s="76">
        <f t="shared" si="7"/>
        <v>0</v>
      </c>
      <c r="O48" s="76">
        <f t="shared" si="7"/>
        <v>43.89</v>
      </c>
      <c r="P48" s="76">
        <f t="shared" si="7"/>
        <v>13.14</v>
      </c>
      <c r="Q48" s="76">
        <f t="shared" si="7"/>
        <v>484.48</v>
      </c>
      <c r="R48" s="68"/>
      <c r="S48" s="69"/>
      <c r="T48" s="34"/>
    </row>
    <row r="49" spans="1:20" ht="61.5" customHeight="1">
      <c r="A49" s="42">
        <v>6</v>
      </c>
      <c r="B49" s="19" t="s">
        <v>169</v>
      </c>
      <c r="C49" s="63" t="s">
        <v>170</v>
      </c>
      <c r="D49" s="79" t="s">
        <v>171</v>
      </c>
      <c r="E49" s="12" t="s">
        <v>69</v>
      </c>
      <c r="F49" s="62">
        <v>60</v>
      </c>
      <c r="G49" s="62">
        <v>180</v>
      </c>
      <c r="H49" s="62">
        <v>172</v>
      </c>
      <c r="I49" s="62">
        <v>10</v>
      </c>
      <c r="J49" s="62">
        <v>1720</v>
      </c>
      <c r="K49" s="65">
        <f aca="true" t="shared" si="8" ref="K49:K56">L49+M49+N49+O49+P49+Q49</f>
        <v>21.46</v>
      </c>
      <c r="L49" s="65">
        <v>8.6</v>
      </c>
      <c r="M49" s="81"/>
      <c r="N49" s="65"/>
      <c r="O49" s="65"/>
      <c r="P49" s="65"/>
      <c r="Q49" s="65">
        <v>12.86</v>
      </c>
      <c r="R49" s="66" t="s">
        <v>172</v>
      </c>
      <c r="S49" s="67" t="s">
        <v>173</v>
      </c>
      <c r="T49" s="34"/>
    </row>
    <row r="50" spans="1:20" ht="133.5" customHeight="1">
      <c r="A50" s="42"/>
      <c r="B50" s="19"/>
      <c r="C50" s="63"/>
      <c r="D50" s="79" t="s">
        <v>174</v>
      </c>
      <c r="E50" s="12" t="s">
        <v>26</v>
      </c>
      <c r="F50" s="62">
        <v>285</v>
      </c>
      <c r="G50" s="62">
        <v>855</v>
      </c>
      <c r="H50" s="62">
        <v>491</v>
      </c>
      <c r="I50" s="62">
        <v>10</v>
      </c>
      <c r="J50" s="62">
        <v>4910</v>
      </c>
      <c r="K50" s="65">
        <f t="shared" si="8"/>
        <v>61.379999999999995</v>
      </c>
      <c r="L50" s="65">
        <v>24.55</v>
      </c>
      <c r="M50" s="81"/>
      <c r="N50" s="65"/>
      <c r="O50" s="65"/>
      <c r="P50" s="65"/>
      <c r="Q50" s="65">
        <v>36.83</v>
      </c>
      <c r="R50" s="66" t="s">
        <v>175</v>
      </c>
      <c r="S50" s="67" t="s">
        <v>176</v>
      </c>
      <c r="T50" s="34"/>
    </row>
    <row r="51" spans="1:20" ht="171.75" customHeight="1">
      <c r="A51" s="42"/>
      <c r="B51" s="19"/>
      <c r="C51" s="70"/>
      <c r="D51" s="79" t="s">
        <v>177</v>
      </c>
      <c r="E51" s="12" t="s">
        <v>69</v>
      </c>
      <c r="F51" s="62">
        <v>236</v>
      </c>
      <c r="G51" s="62">
        <v>708</v>
      </c>
      <c r="H51" s="62">
        <v>390</v>
      </c>
      <c r="I51" s="62">
        <v>10</v>
      </c>
      <c r="J51" s="62">
        <v>3900</v>
      </c>
      <c r="K51" s="65">
        <f t="shared" si="8"/>
        <v>78.03</v>
      </c>
      <c r="L51" s="65">
        <v>31.2</v>
      </c>
      <c r="M51" s="81"/>
      <c r="N51" s="65"/>
      <c r="O51" s="65"/>
      <c r="P51" s="65"/>
      <c r="Q51" s="65">
        <v>46.83</v>
      </c>
      <c r="R51" s="66" t="s">
        <v>178</v>
      </c>
      <c r="S51" s="67" t="s">
        <v>164</v>
      </c>
      <c r="T51" s="34"/>
    </row>
    <row r="52" spans="1:20" ht="61.5" customHeight="1">
      <c r="A52" s="42"/>
      <c r="B52" s="19"/>
      <c r="C52" s="12" t="s">
        <v>179</v>
      </c>
      <c r="D52" s="79" t="s">
        <v>180</v>
      </c>
      <c r="E52" s="12" t="s">
        <v>26</v>
      </c>
      <c r="F52" s="62">
        <v>118</v>
      </c>
      <c r="G52" s="62">
        <v>354</v>
      </c>
      <c r="H52" s="62">
        <v>404</v>
      </c>
      <c r="I52" s="62">
        <v>10</v>
      </c>
      <c r="J52" s="62">
        <v>4040</v>
      </c>
      <c r="K52" s="65">
        <f t="shared" si="8"/>
        <v>50.51</v>
      </c>
      <c r="L52" s="65">
        <v>20.2</v>
      </c>
      <c r="M52" s="81"/>
      <c r="N52" s="65"/>
      <c r="O52" s="65"/>
      <c r="P52" s="65"/>
      <c r="Q52" s="65">
        <v>30.31</v>
      </c>
      <c r="R52" s="66" t="s">
        <v>181</v>
      </c>
      <c r="S52" s="67" t="s">
        <v>182</v>
      </c>
      <c r="T52" s="34"/>
    </row>
    <row r="53" spans="1:20" ht="141.75" customHeight="1">
      <c r="A53" s="42"/>
      <c r="B53" s="19"/>
      <c r="C53" s="12"/>
      <c r="D53" s="79" t="s">
        <v>183</v>
      </c>
      <c r="E53" s="12" t="s">
        <v>26</v>
      </c>
      <c r="F53" s="62">
        <v>264</v>
      </c>
      <c r="G53" s="62">
        <v>792</v>
      </c>
      <c r="H53" s="62">
        <v>401</v>
      </c>
      <c r="I53" s="62">
        <v>10</v>
      </c>
      <c r="J53" s="62">
        <v>4010</v>
      </c>
      <c r="K53" s="65">
        <f t="shared" si="8"/>
        <v>50.18</v>
      </c>
      <c r="L53" s="65">
        <v>20.05</v>
      </c>
      <c r="M53" s="81"/>
      <c r="N53" s="65"/>
      <c r="O53" s="65"/>
      <c r="P53" s="65"/>
      <c r="Q53" s="65">
        <v>30.13</v>
      </c>
      <c r="R53" s="66" t="s">
        <v>184</v>
      </c>
      <c r="S53" s="67" t="s">
        <v>185</v>
      </c>
      <c r="T53" s="34"/>
    </row>
    <row r="54" spans="1:20" ht="66" customHeight="1">
      <c r="A54" s="42"/>
      <c r="B54" s="19"/>
      <c r="C54" s="63" t="s">
        <v>186</v>
      </c>
      <c r="D54" s="79" t="s">
        <v>187</v>
      </c>
      <c r="E54" s="12" t="s">
        <v>26</v>
      </c>
      <c r="F54" s="62">
        <v>660</v>
      </c>
      <c r="G54" s="62">
        <v>1980</v>
      </c>
      <c r="H54" s="62">
        <v>408</v>
      </c>
      <c r="I54" s="62">
        <v>10</v>
      </c>
      <c r="J54" s="62">
        <v>4080</v>
      </c>
      <c r="K54" s="65">
        <f t="shared" si="8"/>
        <v>81.61</v>
      </c>
      <c r="L54" s="65">
        <v>32.64</v>
      </c>
      <c r="M54" s="81"/>
      <c r="N54" s="65"/>
      <c r="O54" s="65"/>
      <c r="P54" s="65"/>
      <c r="Q54" s="65">
        <v>48.97</v>
      </c>
      <c r="R54" s="66" t="s">
        <v>188</v>
      </c>
      <c r="S54" s="67" t="s">
        <v>164</v>
      </c>
      <c r="T54" s="34"/>
    </row>
    <row r="55" spans="1:20" ht="54" customHeight="1">
      <c r="A55" s="42"/>
      <c r="B55" s="19"/>
      <c r="C55" s="70"/>
      <c r="D55" s="79" t="s">
        <v>189</v>
      </c>
      <c r="E55" s="12" t="s">
        <v>26</v>
      </c>
      <c r="F55" s="62">
        <v>665</v>
      </c>
      <c r="G55" s="62">
        <v>1995</v>
      </c>
      <c r="H55" s="62">
        <v>412</v>
      </c>
      <c r="I55" s="62">
        <v>10</v>
      </c>
      <c r="J55" s="62">
        <v>4120</v>
      </c>
      <c r="K55" s="65">
        <f t="shared" si="8"/>
        <v>82.44</v>
      </c>
      <c r="L55" s="65">
        <v>32.96</v>
      </c>
      <c r="M55" s="81"/>
      <c r="N55" s="65"/>
      <c r="O55" s="65"/>
      <c r="P55" s="65"/>
      <c r="Q55" s="65">
        <v>49.48</v>
      </c>
      <c r="R55" s="66" t="s">
        <v>190</v>
      </c>
      <c r="S55" s="67" t="s">
        <v>164</v>
      </c>
      <c r="T55" s="34"/>
    </row>
    <row r="56" spans="1:20" ht="61.5" customHeight="1">
      <c r="A56" s="42"/>
      <c r="B56" s="19"/>
      <c r="C56" s="12" t="s">
        <v>191</v>
      </c>
      <c r="D56" s="79" t="s">
        <v>192</v>
      </c>
      <c r="E56" s="12" t="s">
        <v>69</v>
      </c>
      <c r="F56" s="62">
        <v>120</v>
      </c>
      <c r="G56" s="62">
        <v>360</v>
      </c>
      <c r="H56" s="62">
        <v>135</v>
      </c>
      <c r="I56" s="62">
        <v>10</v>
      </c>
      <c r="J56" s="62">
        <v>1350</v>
      </c>
      <c r="K56" s="65">
        <f t="shared" si="8"/>
        <v>16.95</v>
      </c>
      <c r="L56" s="65">
        <v>6.75</v>
      </c>
      <c r="M56" s="81"/>
      <c r="N56" s="65"/>
      <c r="O56" s="65"/>
      <c r="P56" s="65"/>
      <c r="Q56" s="65">
        <v>10.2</v>
      </c>
      <c r="R56" s="66" t="s">
        <v>193</v>
      </c>
      <c r="S56" s="67" t="s">
        <v>194</v>
      </c>
      <c r="T56" s="34"/>
    </row>
    <row r="57" spans="1:20" ht="75" customHeight="1">
      <c r="A57" s="42"/>
      <c r="B57" s="19"/>
      <c r="C57" s="12"/>
      <c r="D57" s="79" t="s">
        <v>195</v>
      </c>
      <c r="E57" s="12" t="s">
        <v>26</v>
      </c>
      <c r="F57" s="62">
        <v>390</v>
      </c>
      <c r="G57" s="62">
        <v>1170</v>
      </c>
      <c r="H57" s="62">
        <v>387</v>
      </c>
      <c r="I57" s="62">
        <v>10</v>
      </c>
      <c r="J57" s="62">
        <v>3870</v>
      </c>
      <c r="K57" s="65">
        <v>48.31</v>
      </c>
      <c r="L57" s="65">
        <v>19.32</v>
      </c>
      <c r="M57" s="81"/>
      <c r="N57" s="65"/>
      <c r="O57" s="65"/>
      <c r="P57" s="65"/>
      <c r="Q57" s="65">
        <v>28.99</v>
      </c>
      <c r="R57" s="66" t="s">
        <v>196</v>
      </c>
      <c r="S57" s="67" t="s">
        <v>197</v>
      </c>
      <c r="T57" s="34"/>
    </row>
    <row r="58" spans="1:20" ht="87" customHeight="1">
      <c r="A58" s="42"/>
      <c r="B58" s="19"/>
      <c r="C58" s="63" t="s">
        <v>198</v>
      </c>
      <c r="D58" s="79" t="s">
        <v>199</v>
      </c>
      <c r="E58" s="12" t="s">
        <v>69</v>
      </c>
      <c r="F58" s="62">
        <v>132</v>
      </c>
      <c r="G58" s="62">
        <v>396</v>
      </c>
      <c r="H58" s="62">
        <v>435</v>
      </c>
      <c r="I58" s="62">
        <v>10</v>
      </c>
      <c r="J58" s="62">
        <v>4350</v>
      </c>
      <c r="K58" s="65">
        <f aca="true" t="shared" si="9" ref="K58:K66">L58+M58+N58+O58+P58+Q58</f>
        <v>54.43</v>
      </c>
      <c r="L58" s="65">
        <v>21.75</v>
      </c>
      <c r="M58" s="81"/>
      <c r="N58" s="65"/>
      <c r="O58" s="65"/>
      <c r="P58" s="65"/>
      <c r="Q58" s="65">
        <v>32.68</v>
      </c>
      <c r="R58" s="66" t="s">
        <v>200</v>
      </c>
      <c r="S58" s="67" t="s">
        <v>194</v>
      </c>
      <c r="T58" s="34"/>
    </row>
    <row r="59" spans="1:20" ht="78.75" customHeight="1">
      <c r="A59" s="42"/>
      <c r="B59" s="19"/>
      <c r="C59" s="70"/>
      <c r="D59" s="79" t="s">
        <v>201</v>
      </c>
      <c r="E59" s="12" t="s">
        <v>69</v>
      </c>
      <c r="F59" s="62">
        <v>350</v>
      </c>
      <c r="G59" s="62">
        <v>1050</v>
      </c>
      <c r="H59" s="62">
        <v>212</v>
      </c>
      <c r="I59" s="62">
        <v>10</v>
      </c>
      <c r="J59" s="62">
        <v>2120</v>
      </c>
      <c r="K59" s="65">
        <f t="shared" si="9"/>
        <v>42.31</v>
      </c>
      <c r="L59" s="65">
        <v>16.96</v>
      </c>
      <c r="M59" s="81"/>
      <c r="N59" s="65"/>
      <c r="O59" s="65"/>
      <c r="P59" s="65"/>
      <c r="Q59" s="65">
        <v>25.35</v>
      </c>
      <c r="R59" s="66" t="s">
        <v>202</v>
      </c>
      <c r="S59" s="67" t="s">
        <v>203</v>
      </c>
      <c r="T59" s="34"/>
    </row>
    <row r="60" spans="1:20" ht="63" customHeight="1">
      <c r="A60" s="42"/>
      <c r="B60" s="19"/>
      <c r="C60" s="70" t="s">
        <v>204</v>
      </c>
      <c r="D60" s="79" t="s">
        <v>205</v>
      </c>
      <c r="E60" s="12" t="s">
        <v>26</v>
      </c>
      <c r="F60" s="62">
        <v>236</v>
      </c>
      <c r="G60" s="62">
        <v>708</v>
      </c>
      <c r="H60" s="62">
        <v>231</v>
      </c>
      <c r="I60" s="62">
        <v>10</v>
      </c>
      <c r="J60" s="62">
        <v>2310</v>
      </c>
      <c r="K60" s="65">
        <f t="shared" si="9"/>
        <v>28.88</v>
      </c>
      <c r="L60" s="65">
        <v>11.55</v>
      </c>
      <c r="M60" s="81"/>
      <c r="N60" s="65"/>
      <c r="O60" s="65"/>
      <c r="P60" s="65"/>
      <c r="Q60" s="65">
        <v>17.33</v>
      </c>
      <c r="R60" s="66" t="s">
        <v>206</v>
      </c>
      <c r="S60" s="67" t="s">
        <v>207</v>
      </c>
      <c r="T60" s="34"/>
    </row>
    <row r="61" spans="1:20" ht="63" customHeight="1">
      <c r="A61" s="42"/>
      <c r="B61" s="19"/>
      <c r="C61" s="63" t="s">
        <v>208</v>
      </c>
      <c r="D61" s="79" t="s">
        <v>209</v>
      </c>
      <c r="E61" s="12" t="s">
        <v>26</v>
      </c>
      <c r="F61" s="62">
        <v>106</v>
      </c>
      <c r="G61" s="62">
        <v>318</v>
      </c>
      <c r="H61" s="62">
        <v>231</v>
      </c>
      <c r="I61" s="62">
        <v>10</v>
      </c>
      <c r="J61" s="62">
        <v>2310</v>
      </c>
      <c r="K61" s="65">
        <f t="shared" si="9"/>
        <v>28.8</v>
      </c>
      <c r="L61" s="65">
        <v>11.55</v>
      </c>
      <c r="M61" s="81"/>
      <c r="N61" s="65"/>
      <c r="O61" s="65"/>
      <c r="P61" s="65"/>
      <c r="Q61" s="65">
        <v>17.25</v>
      </c>
      <c r="R61" s="66" t="s">
        <v>210</v>
      </c>
      <c r="S61" s="67" t="s">
        <v>211</v>
      </c>
      <c r="T61" s="34"/>
    </row>
    <row r="62" spans="1:20" ht="63" customHeight="1">
      <c r="A62" s="42"/>
      <c r="B62" s="19"/>
      <c r="C62" s="70"/>
      <c r="D62" s="79" t="s">
        <v>212</v>
      </c>
      <c r="E62" s="12" t="s">
        <v>26</v>
      </c>
      <c r="F62" s="62">
        <v>220</v>
      </c>
      <c r="G62" s="62">
        <v>660</v>
      </c>
      <c r="H62" s="62">
        <v>214</v>
      </c>
      <c r="I62" s="62">
        <v>10</v>
      </c>
      <c r="J62" s="62">
        <v>2140</v>
      </c>
      <c r="K62" s="65">
        <f t="shared" si="9"/>
        <v>26.71</v>
      </c>
      <c r="L62" s="65">
        <v>10.7</v>
      </c>
      <c r="M62" s="81"/>
      <c r="N62" s="65"/>
      <c r="O62" s="65"/>
      <c r="P62" s="65"/>
      <c r="Q62" s="65">
        <v>16.01</v>
      </c>
      <c r="R62" s="66" t="s">
        <v>213</v>
      </c>
      <c r="S62" s="67" t="s">
        <v>214</v>
      </c>
      <c r="T62" s="34"/>
    </row>
    <row r="63" spans="1:20" ht="52.5" customHeight="1">
      <c r="A63" s="42"/>
      <c r="B63" s="19"/>
      <c r="C63" s="63" t="s">
        <v>215</v>
      </c>
      <c r="D63" s="79" t="s">
        <v>216</v>
      </c>
      <c r="E63" s="12" t="s">
        <v>26</v>
      </c>
      <c r="F63" s="62">
        <v>470</v>
      </c>
      <c r="G63" s="62">
        <v>1410</v>
      </c>
      <c r="H63" s="62">
        <v>460</v>
      </c>
      <c r="I63" s="62">
        <v>10</v>
      </c>
      <c r="J63" s="62">
        <v>4600</v>
      </c>
      <c r="K63" s="65">
        <f t="shared" si="9"/>
        <v>57.5</v>
      </c>
      <c r="L63" s="65">
        <v>23</v>
      </c>
      <c r="M63" s="81"/>
      <c r="N63" s="65"/>
      <c r="O63" s="65"/>
      <c r="P63" s="65"/>
      <c r="Q63" s="65">
        <v>34.5</v>
      </c>
      <c r="R63" s="66" t="s">
        <v>217</v>
      </c>
      <c r="S63" s="67" t="s">
        <v>185</v>
      </c>
      <c r="T63" s="34"/>
    </row>
    <row r="64" spans="1:20" ht="75" customHeight="1">
      <c r="A64" s="42"/>
      <c r="B64" s="19"/>
      <c r="C64" s="70"/>
      <c r="D64" s="79" t="s">
        <v>218</v>
      </c>
      <c r="E64" s="12" t="s">
        <v>26</v>
      </c>
      <c r="F64" s="62">
        <v>326</v>
      </c>
      <c r="G64" s="62">
        <v>978</v>
      </c>
      <c r="H64" s="62">
        <v>390</v>
      </c>
      <c r="I64" s="62">
        <v>10</v>
      </c>
      <c r="J64" s="62">
        <v>3900</v>
      </c>
      <c r="K64" s="65">
        <f t="shared" si="9"/>
        <v>48.69</v>
      </c>
      <c r="L64" s="65">
        <v>19.5</v>
      </c>
      <c r="M64" s="81"/>
      <c r="N64" s="65"/>
      <c r="O64" s="65"/>
      <c r="P64" s="65"/>
      <c r="Q64" s="65">
        <v>29.19</v>
      </c>
      <c r="R64" s="66" t="s">
        <v>219</v>
      </c>
      <c r="S64" s="67" t="s">
        <v>203</v>
      </c>
      <c r="T64" s="34"/>
    </row>
    <row r="65" spans="1:20" ht="54.75" customHeight="1">
      <c r="A65" s="42"/>
      <c r="B65" s="19"/>
      <c r="C65" s="70" t="s">
        <v>220</v>
      </c>
      <c r="D65" s="79" t="s">
        <v>221</v>
      </c>
      <c r="E65" s="12" t="s">
        <v>26</v>
      </c>
      <c r="F65" s="62">
        <v>426</v>
      </c>
      <c r="G65" s="62">
        <v>1278</v>
      </c>
      <c r="H65" s="62">
        <v>244</v>
      </c>
      <c r="I65" s="62">
        <v>10</v>
      </c>
      <c r="J65" s="62">
        <v>2440</v>
      </c>
      <c r="K65" s="65">
        <f t="shared" si="9"/>
        <v>30.45</v>
      </c>
      <c r="L65" s="65">
        <v>12.2</v>
      </c>
      <c r="M65" s="81"/>
      <c r="N65" s="65"/>
      <c r="O65" s="65"/>
      <c r="P65" s="65"/>
      <c r="Q65" s="65">
        <v>18.25</v>
      </c>
      <c r="R65" s="66" t="s">
        <v>222</v>
      </c>
      <c r="S65" s="67" t="s">
        <v>203</v>
      </c>
      <c r="T65" s="34"/>
    </row>
    <row r="66" spans="1:20" ht="57" customHeight="1">
      <c r="A66" s="42"/>
      <c r="B66" s="80"/>
      <c r="C66" s="70" t="s">
        <v>223</v>
      </c>
      <c r="D66" s="79" t="s">
        <v>224</v>
      </c>
      <c r="E66" s="12" t="s">
        <v>26</v>
      </c>
      <c r="F66" s="62">
        <v>381</v>
      </c>
      <c r="G66" s="62">
        <v>1143</v>
      </c>
      <c r="H66" s="62">
        <v>344</v>
      </c>
      <c r="I66" s="62">
        <v>10</v>
      </c>
      <c r="J66" s="62">
        <v>3440</v>
      </c>
      <c r="K66" s="65">
        <f t="shared" si="9"/>
        <v>42.93</v>
      </c>
      <c r="L66" s="65">
        <v>17.2</v>
      </c>
      <c r="M66" s="81"/>
      <c r="N66" s="65"/>
      <c r="O66" s="65"/>
      <c r="P66" s="65"/>
      <c r="Q66" s="65">
        <v>25.73</v>
      </c>
      <c r="R66" s="66" t="s">
        <v>225</v>
      </c>
      <c r="S66" s="67" t="s">
        <v>203</v>
      </c>
      <c r="T66" s="34"/>
    </row>
    <row r="67" spans="1:20" ht="30" customHeight="1">
      <c r="A67" s="42"/>
      <c r="B67" s="22" t="s">
        <v>37</v>
      </c>
      <c r="C67" s="22">
        <v>10</v>
      </c>
      <c r="D67" s="22">
        <v>18</v>
      </c>
      <c r="E67" s="22"/>
      <c r="F67" s="64">
        <f>SUM(F49:F66)</f>
        <v>5445</v>
      </c>
      <c r="G67" s="64">
        <f aca="true" t="shared" si="10" ref="G67:Q67">SUM(G49:G66)</f>
        <v>16335</v>
      </c>
      <c r="H67" s="64">
        <f t="shared" si="10"/>
        <v>5961</v>
      </c>
      <c r="I67" s="64"/>
      <c r="J67" s="64">
        <f t="shared" si="10"/>
        <v>59610</v>
      </c>
      <c r="K67" s="76">
        <f t="shared" si="10"/>
        <v>851.5699999999998</v>
      </c>
      <c r="L67" s="76">
        <f t="shared" si="10"/>
        <v>340.68</v>
      </c>
      <c r="M67" s="76">
        <f t="shared" si="10"/>
        <v>0</v>
      </c>
      <c r="N67" s="76">
        <f t="shared" si="10"/>
        <v>0</v>
      </c>
      <c r="O67" s="76">
        <f t="shared" si="10"/>
        <v>0</v>
      </c>
      <c r="P67" s="76">
        <f t="shared" si="10"/>
        <v>0</v>
      </c>
      <c r="Q67" s="76">
        <f t="shared" si="10"/>
        <v>510.89000000000004</v>
      </c>
      <c r="R67" s="68"/>
      <c r="S67" s="69"/>
      <c r="T67" s="34"/>
    </row>
    <row r="68" spans="1:20" ht="46.5" customHeight="1">
      <c r="A68" s="42">
        <v>7</v>
      </c>
      <c r="B68" s="19" t="s">
        <v>226</v>
      </c>
      <c r="C68" s="63" t="s">
        <v>227</v>
      </c>
      <c r="D68" s="71" t="s">
        <v>228</v>
      </c>
      <c r="E68" s="13" t="s">
        <v>26</v>
      </c>
      <c r="F68" s="72">
        <v>298</v>
      </c>
      <c r="G68" s="72">
        <v>894</v>
      </c>
      <c r="H68" s="72">
        <v>535</v>
      </c>
      <c r="I68" s="72">
        <v>10</v>
      </c>
      <c r="J68" s="62">
        <v>5350</v>
      </c>
      <c r="K68" s="65">
        <f>L68+M68+N68+O68+P68+Q68</f>
        <v>66.87</v>
      </c>
      <c r="L68" s="73">
        <v>26.75</v>
      </c>
      <c r="M68" s="75"/>
      <c r="N68" s="73"/>
      <c r="O68" s="73"/>
      <c r="P68" s="73"/>
      <c r="Q68" s="73">
        <v>40.12</v>
      </c>
      <c r="R68" s="77" t="s">
        <v>229</v>
      </c>
      <c r="S68" s="78" t="s">
        <v>230</v>
      </c>
      <c r="T68" s="34"/>
    </row>
    <row r="69" spans="1:20" ht="85.5" customHeight="1">
      <c r="A69" s="42"/>
      <c r="B69" s="19"/>
      <c r="C69" s="61" t="s">
        <v>231</v>
      </c>
      <c r="D69" s="43" t="s">
        <v>232</v>
      </c>
      <c r="E69" s="16" t="s">
        <v>26</v>
      </c>
      <c r="F69" s="18">
        <v>434</v>
      </c>
      <c r="G69" s="18">
        <v>1302</v>
      </c>
      <c r="H69" s="18">
        <v>446</v>
      </c>
      <c r="I69" s="18">
        <v>10</v>
      </c>
      <c r="J69" s="18">
        <v>4460</v>
      </c>
      <c r="K69" s="65">
        <f>L69+M69+N69+O69+P69+Q69</f>
        <v>55.83</v>
      </c>
      <c r="L69" s="27">
        <v>22.3</v>
      </c>
      <c r="M69" s="27"/>
      <c r="N69" s="27"/>
      <c r="O69" s="27"/>
      <c r="P69" s="27"/>
      <c r="Q69" s="27">
        <v>33.53</v>
      </c>
      <c r="R69" s="32" t="s">
        <v>233</v>
      </c>
      <c r="S69" s="33" t="s">
        <v>234</v>
      </c>
      <c r="T69" s="34"/>
    </row>
    <row r="70" spans="1:20" ht="108.75" customHeight="1">
      <c r="A70" s="42"/>
      <c r="B70" s="19"/>
      <c r="C70" s="63"/>
      <c r="D70" s="43" t="s">
        <v>235</v>
      </c>
      <c r="E70" s="16" t="s">
        <v>69</v>
      </c>
      <c r="F70" s="18">
        <v>60</v>
      </c>
      <c r="G70" s="18">
        <v>180</v>
      </c>
      <c r="H70" s="18">
        <v>122</v>
      </c>
      <c r="I70" s="18">
        <v>10</v>
      </c>
      <c r="J70" s="18">
        <v>1220</v>
      </c>
      <c r="K70" s="65">
        <v>15.21</v>
      </c>
      <c r="L70" s="27">
        <v>6.1</v>
      </c>
      <c r="M70" s="27"/>
      <c r="N70" s="27"/>
      <c r="O70" s="27"/>
      <c r="P70" s="27"/>
      <c r="Q70" s="27">
        <v>9.11</v>
      </c>
      <c r="R70" s="32" t="s">
        <v>236</v>
      </c>
      <c r="S70" s="33" t="s">
        <v>237</v>
      </c>
      <c r="T70" s="34"/>
    </row>
    <row r="71" spans="1:20" ht="49.5" customHeight="1">
      <c r="A71" s="42"/>
      <c r="B71" s="19"/>
      <c r="C71" s="12" t="s">
        <v>238</v>
      </c>
      <c r="D71" s="43" t="s">
        <v>239</v>
      </c>
      <c r="E71" s="16" t="s">
        <v>69</v>
      </c>
      <c r="F71" s="18">
        <v>67</v>
      </c>
      <c r="G71" s="18">
        <v>201</v>
      </c>
      <c r="H71" s="18">
        <v>78</v>
      </c>
      <c r="I71" s="18">
        <v>10</v>
      </c>
      <c r="J71" s="18">
        <v>780</v>
      </c>
      <c r="K71" s="65">
        <v>9.64</v>
      </c>
      <c r="L71" s="27">
        <v>3.9</v>
      </c>
      <c r="M71" s="27"/>
      <c r="N71" s="27"/>
      <c r="O71" s="27"/>
      <c r="P71" s="27"/>
      <c r="Q71" s="27">
        <v>5.74</v>
      </c>
      <c r="R71" s="32" t="s">
        <v>240</v>
      </c>
      <c r="S71" s="33" t="s">
        <v>241</v>
      </c>
      <c r="T71" s="34"/>
    </row>
    <row r="72" spans="1:20" ht="63" customHeight="1">
      <c r="A72" s="42"/>
      <c r="B72" s="19"/>
      <c r="C72" s="12"/>
      <c r="D72" s="43" t="s">
        <v>242</v>
      </c>
      <c r="E72" s="16" t="s">
        <v>69</v>
      </c>
      <c r="F72" s="18">
        <v>77</v>
      </c>
      <c r="G72" s="18">
        <v>231</v>
      </c>
      <c r="H72" s="18"/>
      <c r="I72" s="18"/>
      <c r="J72" s="18"/>
      <c r="K72" s="65">
        <v>30.35</v>
      </c>
      <c r="L72" s="27"/>
      <c r="M72" s="27"/>
      <c r="N72" s="27">
        <v>12.14</v>
      </c>
      <c r="O72" s="27"/>
      <c r="P72" s="27"/>
      <c r="Q72" s="27">
        <v>18.21</v>
      </c>
      <c r="R72" s="32" t="s">
        <v>243</v>
      </c>
      <c r="S72" s="33" t="s">
        <v>241</v>
      </c>
      <c r="T72" s="34"/>
    </row>
    <row r="73" spans="1:20" ht="30" customHeight="1">
      <c r="A73" s="42"/>
      <c r="B73" s="22" t="s">
        <v>37</v>
      </c>
      <c r="C73" s="22">
        <v>3</v>
      </c>
      <c r="D73" s="22">
        <v>5</v>
      </c>
      <c r="E73" s="22"/>
      <c r="F73" s="64">
        <f>SUM(F68:F72)</f>
        <v>936</v>
      </c>
      <c r="G73" s="64">
        <f aca="true" t="shared" si="11" ref="G73:Q73">SUM(G68:G72)</f>
        <v>2808</v>
      </c>
      <c r="H73" s="64">
        <f t="shared" si="11"/>
        <v>1181</v>
      </c>
      <c r="I73" s="64"/>
      <c r="J73" s="64">
        <f t="shared" si="11"/>
        <v>11810</v>
      </c>
      <c r="K73" s="76">
        <f t="shared" si="11"/>
        <v>177.9</v>
      </c>
      <c r="L73" s="76">
        <f t="shared" si="11"/>
        <v>59.05</v>
      </c>
      <c r="M73" s="76">
        <f t="shared" si="11"/>
        <v>0</v>
      </c>
      <c r="N73" s="76">
        <f t="shared" si="11"/>
        <v>12.14</v>
      </c>
      <c r="O73" s="76">
        <f t="shared" si="11"/>
        <v>0</v>
      </c>
      <c r="P73" s="76">
        <f t="shared" si="11"/>
        <v>0</v>
      </c>
      <c r="Q73" s="76">
        <f t="shared" si="11"/>
        <v>106.71000000000001</v>
      </c>
      <c r="R73" s="68"/>
      <c r="S73" s="69"/>
      <c r="T73" s="34"/>
    </row>
    <row r="74" spans="1:20" ht="67.5" customHeight="1">
      <c r="A74" s="42">
        <v>8</v>
      </c>
      <c r="B74" s="19" t="s">
        <v>244</v>
      </c>
      <c r="C74" s="12" t="s">
        <v>245</v>
      </c>
      <c r="D74" s="60" t="s">
        <v>246</v>
      </c>
      <c r="E74" s="12" t="s">
        <v>69</v>
      </c>
      <c r="F74" s="62">
        <v>310</v>
      </c>
      <c r="G74" s="62">
        <v>930</v>
      </c>
      <c r="H74" s="62">
        <v>186</v>
      </c>
      <c r="I74" s="62">
        <v>10</v>
      </c>
      <c r="J74" s="62">
        <v>1860</v>
      </c>
      <c r="K74" s="65">
        <f>L74+M74+N74+O74+P74+Q74</f>
        <v>23.26</v>
      </c>
      <c r="L74" s="65">
        <v>9.3</v>
      </c>
      <c r="M74" s="65"/>
      <c r="N74" s="65"/>
      <c r="O74" s="65"/>
      <c r="P74" s="65"/>
      <c r="Q74" s="65">
        <v>13.96</v>
      </c>
      <c r="R74" s="66" t="s">
        <v>247</v>
      </c>
      <c r="S74" s="67" t="s">
        <v>248</v>
      </c>
      <c r="T74" s="34"/>
    </row>
    <row r="75" spans="1:20" ht="67.5" customHeight="1">
      <c r="A75" s="42"/>
      <c r="B75" s="19"/>
      <c r="C75" s="70" t="s">
        <v>249</v>
      </c>
      <c r="D75" s="60" t="s">
        <v>250</v>
      </c>
      <c r="E75" s="12" t="s">
        <v>26</v>
      </c>
      <c r="F75" s="62">
        <v>215</v>
      </c>
      <c r="G75" s="62">
        <v>645</v>
      </c>
      <c r="H75" s="62">
        <v>494</v>
      </c>
      <c r="I75" s="62">
        <v>10</v>
      </c>
      <c r="J75" s="62">
        <v>4940</v>
      </c>
      <c r="K75" s="65">
        <f>L75+M75+N75+O75+P75+Q75</f>
        <v>61.7</v>
      </c>
      <c r="L75" s="65">
        <v>24.7</v>
      </c>
      <c r="M75" s="65"/>
      <c r="N75" s="65"/>
      <c r="O75" s="65"/>
      <c r="P75" s="65"/>
      <c r="Q75" s="65">
        <v>37</v>
      </c>
      <c r="R75" s="66" t="s">
        <v>251</v>
      </c>
      <c r="S75" s="67" t="s">
        <v>252</v>
      </c>
      <c r="T75" s="34"/>
    </row>
    <row r="76" spans="1:20" ht="73.5" customHeight="1">
      <c r="A76" s="42"/>
      <c r="B76" s="19"/>
      <c r="C76" s="70" t="s">
        <v>253</v>
      </c>
      <c r="D76" s="60" t="s">
        <v>254</v>
      </c>
      <c r="E76" s="12" t="s">
        <v>26</v>
      </c>
      <c r="F76" s="62">
        <v>330</v>
      </c>
      <c r="G76" s="62">
        <v>990</v>
      </c>
      <c r="H76" s="62">
        <v>282</v>
      </c>
      <c r="I76" s="62">
        <v>10</v>
      </c>
      <c r="J76" s="62">
        <v>2820</v>
      </c>
      <c r="K76" s="65">
        <f>L76+M76+N76+O76+P76+Q76</f>
        <v>56.28</v>
      </c>
      <c r="L76" s="65">
        <v>22.56</v>
      </c>
      <c r="M76" s="65"/>
      <c r="N76" s="65"/>
      <c r="O76" s="65"/>
      <c r="P76" s="65"/>
      <c r="Q76" s="65">
        <v>33.72</v>
      </c>
      <c r="R76" s="66" t="s">
        <v>255</v>
      </c>
      <c r="S76" s="67" t="s">
        <v>256</v>
      </c>
      <c r="T76" s="34"/>
    </row>
    <row r="77" spans="1:20" ht="73.5" customHeight="1">
      <c r="A77" s="42"/>
      <c r="B77" s="19"/>
      <c r="C77" s="70" t="s">
        <v>257</v>
      </c>
      <c r="D77" s="71" t="s">
        <v>258</v>
      </c>
      <c r="E77" s="13" t="s">
        <v>26</v>
      </c>
      <c r="F77" s="72">
        <v>47</v>
      </c>
      <c r="G77" s="72">
        <v>141</v>
      </c>
      <c r="H77" s="72">
        <v>325</v>
      </c>
      <c r="I77" s="72">
        <v>10</v>
      </c>
      <c r="J77" s="72">
        <v>3250</v>
      </c>
      <c r="K77" s="65">
        <v>65.03</v>
      </c>
      <c r="L77" s="73">
        <v>26</v>
      </c>
      <c r="M77" s="73"/>
      <c r="N77" s="73"/>
      <c r="O77" s="73"/>
      <c r="P77" s="73"/>
      <c r="Q77" s="73">
        <v>39.03</v>
      </c>
      <c r="R77" s="66" t="s">
        <v>259</v>
      </c>
      <c r="S77" s="74" t="s">
        <v>260</v>
      </c>
      <c r="T77" s="34"/>
    </row>
    <row r="78" spans="1:20" ht="73.5" customHeight="1">
      <c r="A78" s="42"/>
      <c r="B78" s="19"/>
      <c r="C78" s="70" t="s">
        <v>261</v>
      </c>
      <c r="D78" s="71" t="s">
        <v>262</v>
      </c>
      <c r="E78" s="13" t="s">
        <v>26</v>
      </c>
      <c r="F78" s="72">
        <v>23</v>
      </c>
      <c r="G78" s="72">
        <v>69</v>
      </c>
      <c r="H78" s="72">
        <v>164</v>
      </c>
      <c r="I78" s="72">
        <v>10</v>
      </c>
      <c r="J78" s="72">
        <v>1640</v>
      </c>
      <c r="K78" s="65">
        <v>20.57</v>
      </c>
      <c r="L78" s="73">
        <v>8.2</v>
      </c>
      <c r="M78" s="73"/>
      <c r="N78" s="73"/>
      <c r="O78" s="73"/>
      <c r="P78" s="73"/>
      <c r="Q78" s="73">
        <v>12.37</v>
      </c>
      <c r="R78" s="66" t="s">
        <v>263</v>
      </c>
      <c r="S78" s="74" t="s">
        <v>264</v>
      </c>
      <c r="T78" s="34"/>
    </row>
    <row r="79" spans="1:20" ht="73.5" customHeight="1">
      <c r="A79" s="42"/>
      <c r="B79" s="19"/>
      <c r="C79" s="70" t="s">
        <v>265</v>
      </c>
      <c r="D79" s="71" t="s">
        <v>266</v>
      </c>
      <c r="E79" s="13" t="s">
        <v>26</v>
      </c>
      <c r="F79" s="72">
        <v>443</v>
      </c>
      <c r="G79" s="72">
        <v>1329</v>
      </c>
      <c r="H79" s="72">
        <v>456</v>
      </c>
      <c r="I79" s="72">
        <v>10</v>
      </c>
      <c r="J79" s="72">
        <v>4560</v>
      </c>
      <c r="K79" s="65">
        <v>56.99</v>
      </c>
      <c r="L79" s="73">
        <v>22.8</v>
      </c>
      <c r="M79" s="73"/>
      <c r="N79" s="73"/>
      <c r="O79" s="73"/>
      <c r="P79" s="73"/>
      <c r="Q79" s="73">
        <v>34.19</v>
      </c>
      <c r="R79" s="66" t="s">
        <v>267</v>
      </c>
      <c r="S79" s="74" t="s">
        <v>268</v>
      </c>
      <c r="T79" s="34"/>
    </row>
    <row r="80" spans="1:20" ht="73.5" customHeight="1">
      <c r="A80" s="42"/>
      <c r="B80" s="19"/>
      <c r="C80" s="70" t="s">
        <v>269</v>
      </c>
      <c r="D80" s="71" t="s">
        <v>270</v>
      </c>
      <c r="E80" s="13" t="s">
        <v>26</v>
      </c>
      <c r="F80" s="72">
        <v>99</v>
      </c>
      <c r="G80" s="72">
        <v>297</v>
      </c>
      <c r="H80" s="72">
        <v>200</v>
      </c>
      <c r="I80" s="72">
        <v>10</v>
      </c>
      <c r="J80" s="72">
        <v>2000</v>
      </c>
      <c r="K80" s="65">
        <v>25</v>
      </c>
      <c r="L80" s="73">
        <v>10</v>
      </c>
      <c r="M80" s="73"/>
      <c r="N80" s="73"/>
      <c r="O80" s="73"/>
      <c r="P80" s="73"/>
      <c r="Q80" s="73">
        <v>15</v>
      </c>
      <c r="R80" s="66" t="s">
        <v>271</v>
      </c>
      <c r="S80" s="74" t="s">
        <v>272</v>
      </c>
      <c r="T80" s="34"/>
    </row>
    <row r="81" spans="1:20" ht="84.75" customHeight="1">
      <c r="A81" s="42"/>
      <c r="B81" s="19"/>
      <c r="C81" s="70" t="s">
        <v>273</v>
      </c>
      <c r="D81" s="71" t="s">
        <v>274</v>
      </c>
      <c r="E81" s="13" t="s">
        <v>26</v>
      </c>
      <c r="F81" s="72">
        <v>36</v>
      </c>
      <c r="G81" s="72">
        <v>108</v>
      </c>
      <c r="H81" s="72">
        <v>156</v>
      </c>
      <c r="I81" s="72">
        <v>10</v>
      </c>
      <c r="J81" s="72">
        <v>1560</v>
      </c>
      <c r="K81" s="65">
        <v>44.56</v>
      </c>
      <c r="L81" s="73">
        <v>7.8</v>
      </c>
      <c r="M81" s="73"/>
      <c r="N81" s="73">
        <v>10</v>
      </c>
      <c r="O81" s="73"/>
      <c r="P81" s="73"/>
      <c r="Q81" s="73">
        <v>26.76</v>
      </c>
      <c r="R81" s="66" t="s">
        <v>275</v>
      </c>
      <c r="S81" s="74" t="s">
        <v>276</v>
      </c>
      <c r="T81" s="34"/>
    </row>
    <row r="82" spans="1:20" ht="30" customHeight="1">
      <c r="A82" s="42"/>
      <c r="B82" s="22" t="s">
        <v>37</v>
      </c>
      <c r="C82" s="22">
        <v>8</v>
      </c>
      <c r="D82" s="22">
        <v>8</v>
      </c>
      <c r="E82" s="22"/>
      <c r="F82" s="64">
        <f>SUM(F74:F81)</f>
        <v>1503</v>
      </c>
      <c r="G82" s="64">
        <f aca="true" t="shared" si="12" ref="G82:Q82">SUM(G74:G81)</f>
        <v>4509</v>
      </c>
      <c r="H82" s="64">
        <f t="shared" si="12"/>
        <v>2263</v>
      </c>
      <c r="I82" s="64"/>
      <c r="J82" s="64">
        <f t="shared" si="12"/>
        <v>22630</v>
      </c>
      <c r="K82" s="64">
        <f t="shared" si="12"/>
        <v>353.39</v>
      </c>
      <c r="L82" s="64">
        <f t="shared" si="12"/>
        <v>131.36</v>
      </c>
      <c r="M82" s="64">
        <f t="shared" si="12"/>
        <v>0</v>
      </c>
      <c r="N82" s="64">
        <f t="shared" si="12"/>
        <v>10</v>
      </c>
      <c r="O82" s="64">
        <f t="shared" si="12"/>
        <v>0</v>
      </c>
      <c r="P82" s="64">
        <f t="shared" si="12"/>
        <v>0</v>
      </c>
      <c r="Q82" s="64">
        <f t="shared" si="12"/>
        <v>212.03</v>
      </c>
      <c r="R82" s="68"/>
      <c r="S82" s="69"/>
      <c r="T82" s="34"/>
    </row>
    <row r="83" spans="1:20" ht="60">
      <c r="A83" s="42">
        <v>9</v>
      </c>
      <c r="B83" s="15" t="s">
        <v>277</v>
      </c>
      <c r="C83" s="61" t="s">
        <v>278</v>
      </c>
      <c r="D83" s="60" t="s">
        <v>279</v>
      </c>
      <c r="E83" s="12" t="s">
        <v>69</v>
      </c>
      <c r="F83" s="62">
        <v>163</v>
      </c>
      <c r="G83" s="62">
        <v>680</v>
      </c>
      <c r="H83" s="62">
        <v>408</v>
      </c>
      <c r="I83" s="62">
        <v>10</v>
      </c>
      <c r="J83" s="62">
        <v>4080</v>
      </c>
      <c r="K83" s="65">
        <f>L83+M83+N83+O83+P83+Q83</f>
        <v>50.95</v>
      </c>
      <c r="L83" s="65">
        <v>20.4</v>
      </c>
      <c r="M83" s="65"/>
      <c r="N83" s="65"/>
      <c r="O83" s="65"/>
      <c r="P83" s="65"/>
      <c r="Q83" s="65">
        <v>30.55</v>
      </c>
      <c r="R83" s="66" t="s">
        <v>280</v>
      </c>
      <c r="S83" s="67" t="s">
        <v>281</v>
      </c>
      <c r="T83" s="34"/>
    </row>
    <row r="84" spans="1:20" ht="46.5" customHeight="1">
      <c r="A84" s="42"/>
      <c r="B84" s="19"/>
      <c r="C84" s="61" t="s">
        <v>282</v>
      </c>
      <c r="D84" s="60" t="s">
        <v>283</v>
      </c>
      <c r="E84" s="12" t="s">
        <v>26</v>
      </c>
      <c r="F84" s="62">
        <v>35</v>
      </c>
      <c r="G84" s="62">
        <v>105</v>
      </c>
      <c r="H84" s="62">
        <v>104</v>
      </c>
      <c r="I84" s="62">
        <v>10</v>
      </c>
      <c r="J84" s="62">
        <v>1040</v>
      </c>
      <c r="K84" s="65">
        <v>52.23</v>
      </c>
      <c r="L84" s="65">
        <v>5.2</v>
      </c>
      <c r="M84" s="65"/>
      <c r="N84" s="65"/>
      <c r="O84" s="65"/>
      <c r="P84" s="65"/>
      <c r="Q84" s="65">
        <v>47.03</v>
      </c>
      <c r="R84" s="66" t="s">
        <v>284</v>
      </c>
      <c r="S84" s="67" t="s">
        <v>285</v>
      </c>
      <c r="T84" s="34" t="s">
        <v>286</v>
      </c>
    </row>
    <row r="85" spans="1:20" ht="45" customHeight="1">
      <c r="A85" s="42"/>
      <c r="B85" s="19"/>
      <c r="C85" s="63"/>
      <c r="D85" s="60" t="s">
        <v>287</v>
      </c>
      <c r="E85" s="12" t="s">
        <v>26</v>
      </c>
      <c r="F85" s="62">
        <v>38</v>
      </c>
      <c r="G85" s="62">
        <v>114</v>
      </c>
      <c r="H85" s="62">
        <v>60</v>
      </c>
      <c r="I85" s="62">
        <v>10</v>
      </c>
      <c r="J85" s="62">
        <v>600</v>
      </c>
      <c r="K85" s="65">
        <v>29.89</v>
      </c>
      <c r="L85" s="65">
        <v>3</v>
      </c>
      <c r="M85" s="65"/>
      <c r="N85" s="65"/>
      <c r="O85" s="65"/>
      <c r="P85" s="65">
        <v>5.68</v>
      </c>
      <c r="Q85" s="65">
        <v>21.21</v>
      </c>
      <c r="R85" s="66" t="s">
        <v>288</v>
      </c>
      <c r="S85" s="67" t="s">
        <v>285</v>
      </c>
      <c r="T85" s="34"/>
    </row>
    <row r="86" spans="1:20" ht="63" customHeight="1">
      <c r="A86" s="42"/>
      <c r="B86" s="19"/>
      <c r="C86" s="63"/>
      <c r="D86" s="60" t="s">
        <v>289</v>
      </c>
      <c r="E86" s="12" t="s">
        <v>26</v>
      </c>
      <c r="F86" s="62">
        <v>38</v>
      </c>
      <c r="G86" s="62">
        <v>114</v>
      </c>
      <c r="H86" s="62">
        <v>70</v>
      </c>
      <c r="I86" s="62">
        <v>10</v>
      </c>
      <c r="J86" s="62">
        <v>700</v>
      </c>
      <c r="K86" s="65">
        <v>35.26</v>
      </c>
      <c r="L86" s="65">
        <v>3.5</v>
      </c>
      <c r="M86" s="65"/>
      <c r="N86" s="65"/>
      <c r="O86" s="65"/>
      <c r="P86" s="65"/>
      <c r="Q86" s="65">
        <v>31.76</v>
      </c>
      <c r="R86" s="66" t="s">
        <v>290</v>
      </c>
      <c r="S86" s="67" t="s">
        <v>285</v>
      </c>
      <c r="T86" s="34"/>
    </row>
    <row r="87" spans="1:20" ht="30" customHeight="1">
      <c r="A87" s="42"/>
      <c r="B87" s="22" t="s">
        <v>37</v>
      </c>
      <c r="C87" s="22">
        <v>2</v>
      </c>
      <c r="D87" s="22">
        <v>4</v>
      </c>
      <c r="E87" s="22"/>
      <c r="F87" s="64">
        <f>SUM(F83:F86)</f>
        <v>274</v>
      </c>
      <c r="G87" s="64">
        <f aca="true" t="shared" si="13" ref="G87:Q87">SUM(G83:G86)</f>
        <v>1013</v>
      </c>
      <c r="H87" s="64">
        <f t="shared" si="13"/>
        <v>642</v>
      </c>
      <c r="I87" s="64"/>
      <c r="J87" s="64">
        <f t="shared" si="13"/>
        <v>6420</v>
      </c>
      <c r="K87" s="64">
        <f t="shared" si="13"/>
        <v>168.32999999999998</v>
      </c>
      <c r="L87" s="64">
        <f t="shared" si="13"/>
        <v>32.099999999999994</v>
      </c>
      <c r="M87" s="64">
        <f t="shared" si="13"/>
        <v>0</v>
      </c>
      <c r="N87" s="64">
        <f t="shared" si="13"/>
        <v>0</v>
      </c>
      <c r="O87" s="64">
        <f t="shared" si="13"/>
        <v>0</v>
      </c>
      <c r="P87" s="64">
        <f t="shared" si="13"/>
        <v>5.68</v>
      </c>
      <c r="Q87" s="64">
        <f t="shared" si="13"/>
        <v>130.54999999999998</v>
      </c>
      <c r="R87" s="68"/>
      <c r="S87" s="69"/>
      <c r="T87" s="34"/>
    </row>
    <row r="88" spans="1:20" ht="62.25" customHeight="1">
      <c r="A88" s="42">
        <v>10</v>
      </c>
      <c r="B88" s="19" t="s">
        <v>291</v>
      </c>
      <c r="C88" s="20" t="s">
        <v>292</v>
      </c>
      <c r="D88" s="60" t="s">
        <v>293</v>
      </c>
      <c r="E88" s="16" t="s">
        <v>69</v>
      </c>
      <c r="F88" s="18">
        <v>72</v>
      </c>
      <c r="G88" s="18">
        <v>216</v>
      </c>
      <c r="H88" s="18"/>
      <c r="I88" s="18"/>
      <c r="J88" s="18"/>
      <c r="K88" s="27">
        <f>SUM(L88+M88+N88+O88+P88+Q88)</f>
        <v>29.4</v>
      </c>
      <c r="L88" s="27"/>
      <c r="M88" s="27"/>
      <c r="N88" s="27"/>
      <c r="O88" s="27">
        <v>11.76</v>
      </c>
      <c r="P88" s="27"/>
      <c r="Q88" s="27">
        <v>17.64</v>
      </c>
      <c r="R88" s="32" t="s">
        <v>294</v>
      </c>
      <c r="S88" s="33" t="s">
        <v>295</v>
      </c>
      <c r="T88" s="34"/>
    </row>
    <row r="89" spans="1:20" ht="30" customHeight="1">
      <c r="A89" s="42"/>
      <c r="B89" s="22" t="s">
        <v>37</v>
      </c>
      <c r="C89" s="23">
        <v>1</v>
      </c>
      <c r="D89" s="23">
        <v>1</v>
      </c>
      <c r="E89" s="23"/>
      <c r="F89" s="25">
        <f>SUM(F88:F88)</f>
        <v>72</v>
      </c>
      <c r="G89" s="25">
        <f aca="true" t="shared" si="14" ref="G89:Q89">SUM(G88:G88)</f>
        <v>216</v>
      </c>
      <c r="H89" s="25">
        <f t="shared" si="14"/>
        <v>0</v>
      </c>
      <c r="I89" s="25"/>
      <c r="J89" s="25">
        <f t="shared" si="14"/>
        <v>0</v>
      </c>
      <c r="K89" s="44">
        <f t="shared" si="14"/>
        <v>29.4</v>
      </c>
      <c r="L89" s="44">
        <f t="shared" si="14"/>
        <v>0</v>
      </c>
      <c r="M89" s="44">
        <f t="shared" si="14"/>
        <v>0</v>
      </c>
      <c r="N89" s="44">
        <f t="shared" si="14"/>
        <v>0</v>
      </c>
      <c r="O89" s="44">
        <f t="shared" si="14"/>
        <v>11.76</v>
      </c>
      <c r="P89" s="44">
        <f t="shared" si="14"/>
        <v>0</v>
      </c>
      <c r="Q89" s="44">
        <f t="shared" si="14"/>
        <v>17.64</v>
      </c>
      <c r="R89" s="35"/>
      <c r="S89" s="36"/>
      <c r="T89" s="34"/>
    </row>
    <row r="90" spans="1:20" ht="75" customHeight="1">
      <c r="A90" s="42">
        <v>11</v>
      </c>
      <c r="B90" s="58" t="s">
        <v>296</v>
      </c>
      <c r="C90" s="20" t="s">
        <v>297</v>
      </c>
      <c r="D90" s="43" t="s">
        <v>298</v>
      </c>
      <c r="E90" s="16" t="s">
        <v>26</v>
      </c>
      <c r="F90" s="18">
        <v>156</v>
      </c>
      <c r="G90" s="18">
        <v>468</v>
      </c>
      <c r="H90" s="18">
        <v>485</v>
      </c>
      <c r="I90" s="18">
        <v>10</v>
      </c>
      <c r="J90" s="18">
        <v>4850</v>
      </c>
      <c r="K90" s="27">
        <v>60.6</v>
      </c>
      <c r="L90" s="27">
        <v>24.25</v>
      </c>
      <c r="M90" s="27"/>
      <c r="N90" s="27"/>
      <c r="O90" s="27"/>
      <c r="P90" s="27"/>
      <c r="Q90" s="27">
        <v>36.35</v>
      </c>
      <c r="R90" s="32" t="s">
        <v>299</v>
      </c>
      <c r="S90" s="33" t="s">
        <v>300</v>
      </c>
      <c r="T90" s="59"/>
    </row>
    <row r="91" spans="1:20" ht="30" customHeight="1">
      <c r="A91" s="42"/>
      <c r="B91" s="22" t="s">
        <v>37</v>
      </c>
      <c r="C91" s="23">
        <v>1</v>
      </c>
      <c r="D91" s="23">
        <v>1</v>
      </c>
      <c r="E91" s="23"/>
      <c r="F91" s="25">
        <f>SUM(F90)</f>
        <v>156</v>
      </c>
      <c r="G91" s="25">
        <f aca="true" t="shared" si="15" ref="G91:Q91">SUM(G90)</f>
        <v>468</v>
      </c>
      <c r="H91" s="25">
        <f t="shared" si="15"/>
        <v>485</v>
      </c>
      <c r="I91" s="25"/>
      <c r="J91" s="25">
        <f t="shared" si="15"/>
        <v>4850</v>
      </c>
      <c r="K91" s="25">
        <f t="shared" si="15"/>
        <v>60.6</v>
      </c>
      <c r="L91" s="25">
        <f t="shared" si="15"/>
        <v>24.25</v>
      </c>
      <c r="M91" s="25">
        <f t="shared" si="15"/>
        <v>0</v>
      </c>
      <c r="N91" s="25">
        <f t="shared" si="15"/>
        <v>0</v>
      </c>
      <c r="O91" s="25">
        <f t="shared" si="15"/>
        <v>0</v>
      </c>
      <c r="P91" s="25">
        <f t="shared" si="15"/>
        <v>0</v>
      </c>
      <c r="Q91" s="25">
        <f t="shared" si="15"/>
        <v>36.35</v>
      </c>
      <c r="R91" s="35"/>
      <c r="S91" s="36"/>
      <c r="T91" s="34"/>
    </row>
    <row r="92" spans="1:20" ht="57.75" customHeight="1">
      <c r="A92" s="42">
        <v>12</v>
      </c>
      <c r="B92" s="19" t="s">
        <v>301</v>
      </c>
      <c r="C92" s="45" t="s">
        <v>302</v>
      </c>
      <c r="D92" s="46" t="s">
        <v>303</v>
      </c>
      <c r="E92" s="47" t="s">
        <v>69</v>
      </c>
      <c r="F92" s="47">
        <v>87</v>
      </c>
      <c r="G92" s="47">
        <v>261</v>
      </c>
      <c r="H92" s="47">
        <v>190</v>
      </c>
      <c r="I92" s="47">
        <v>10</v>
      </c>
      <c r="J92" s="47">
        <v>1900</v>
      </c>
      <c r="K92" s="50">
        <f>SUM(L92+M92+N92+O92+P92+Q92)</f>
        <v>56.77</v>
      </c>
      <c r="L92" s="51">
        <v>9.5</v>
      </c>
      <c r="M92" s="51"/>
      <c r="N92" s="51"/>
      <c r="O92" s="51">
        <v>13.21</v>
      </c>
      <c r="P92" s="51"/>
      <c r="Q92" s="51">
        <v>34.06</v>
      </c>
      <c r="R92" s="54" t="s">
        <v>304</v>
      </c>
      <c r="S92" s="55" t="s">
        <v>305</v>
      </c>
      <c r="T92" s="34"/>
    </row>
    <row r="93" spans="1:20" ht="75" customHeight="1">
      <c r="A93" s="42"/>
      <c r="B93" s="19"/>
      <c r="C93" s="45" t="s">
        <v>306</v>
      </c>
      <c r="D93" s="46" t="s">
        <v>307</v>
      </c>
      <c r="E93" s="47" t="s">
        <v>69</v>
      </c>
      <c r="F93" s="47">
        <v>66</v>
      </c>
      <c r="G93" s="47">
        <v>198</v>
      </c>
      <c r="H93" s="47">
        <v>173</v>
      </c>
      <c r="I93" s="47">
        <v>10</v>
      </c>
      <c r="J93" s="47">
        <v>1730</v>
      </c>
      <c r="K93" s="50">
        <f>SUM(L93+M93+N93+O93+P93+Q93)</f>
        <v>34.6</v>
      </c>
      <c r="L93" s="51">
        <v>13.84</v>
      </c>
      <c r="M93" s="51"/>
      <c r="N93" s="51"/>
      <c r="O93" s="51"/>
      <c r="P93" s="51"/>
      <c r="Q93" s="51">
        <v>20.76</v>
      </c>
      <c r="R93" s="54" t="s">
        <v>308</v>
      </c>
      <c r="S93" s="55" t="s">
        <v>309</v>
      </c>
      <c r="T93" s="34"/>
    </row>
    <row r="94" spans="1:20" ht="60" customHeight="1">
      <c r="A94" s="42"/>
      <c r="B94" s="19"/>
      <c r="C94" s="45" t="s">
        <v>310</v>
      </c>
      <c r="D94" s="46" t="s">
        <v>311</v>
      </c>
      <c r="E94" s="47" t="s">
        <v>26</v>
      </c>
      <c r="F94" s="47">
        <v>32</v>
      </c>
      <c r="G94" s="47">
        <v>96</v>
      </c>
      <c r="H94" s="47">
        <v>228</v>
      </c>
      <c r="I94" s="47">
        <v>10</v>
      </c>
      <c r="J94" s="47">
        <v>2280</v>
      </c>
      <c r="K94" s="50">
        <v>28.48</v>
      </c>
      <c r="L94" s="51">
        <v>11.4</v>
      </c>
      <c r="M94" s="51"/>
      <c r="N94" s="51"/>
      <c r="O94" s="51"/>
      <c r="P94" s="51"/>
      <c r="Q94" s="51">
        <v>17.08</v>
      </c>
      <c r="R94" s="54" t="s">
        <v>312</v>
      </c>
      <c r="S94" s="55" t="s">
        <v>313</v>
      </c>
      <c r="T94" s="34"/>
    </row>
    <row r="95" spans="1:20" ht="30" customHeight="1">
      <c r="A95" s="42"/>
      <c r="B95" s="22" t="s">
        <v>37</v>
      </c>
      <c r="C95" s="23">
        <v>3</v>
      </c>
      <c r="D95" s="48">
        <v>3</v>
      </c>
      <c r="E95" s="48"/>
      <c r="F95" s="49">
        <f>SUM(F92:F94)</f>
        <v>185</v>
      </c>
      <c r="G95" s="49">
        <f>SUM(G92:G94)</f>
        <v>555</v>
      </c>
      <c r="H95" s="49">
        <f>SUM(H92:H94)</f>
        <v>591</v>
      </c>
      <c r="I95" s="49"/>
      <c r="J95" s="52">
        <f>SUM(J92:J94)</f>
        <v>5910</v>
      </c>
      <c r="K95" s="53">
        <f aca="true" t="shared" si="16" ref="K95:Q95">SUM(K92:K94)</f>
        <v>119.85000000000001</v>
      </c>
      <c r="L95" s="53">
        <f t="shared" si="16"/>
        <v>34.74</v>
      </c>
      <c r="M95" s="53">
        <f t="shared" si="16"/>
        <v>0</v>
      </c>
      <c r="N95" s="53">
        <f t="shared" si="16"/>
        <v>0</v>
      </c>
      <c r="O95" s="53">
        <f t="shared" si="16"/>
        <v>13.21</v>
      </c>
      <c r="P95" s="53">
        <f t="shared" si="16"/>
        <v>0</v>
      </c>
      <c r="Q95" s="53">
        <f t="shared" si="16"/>
        <v>71.9</v>
      </c>
      <c r="R95" s="56"/>
      <c r="S95" s="57"/>
      <c r="T95" s="34"/>
    </row>
    <row r="96" spans="1:20" ht="45" customHeight="1">
      <c r="A96" s="42">
        <v>13</v>
      </c>
      <c r="B96" s="15" t="s">
        <v>314</v>
      </c>
      <c r="C96" s="16" t="s">
        <v>315</v>
      </c>
      <c r="D96" s="43" t="s">
        <v>316</v>
      </c>
      <c r="E96" s="16" t="s">
        <v>26</v>
      </c>
      <c r="F96" s="18">
        <v>200</v>
      </c>
      <c r="G96" s="18">
        <v>840</v>
      </c>
      <c r="H96" s="18">
        <v>480</v>
      </c>
      <c r="I96" s="18">
        <v>10</v>
      </c>
      <c r="J96" s="18">
        <v>4800</v>
      </c>
      <c r="K96" s="27">
        <f>SUM(L96+M96+N96+O96+P96+Q96)</f>
        <v>59.98</v>
      </c>
      <c r="L96" s="27">
        <v>24</v>
      </c>
      <c r="M96" s="44"/>
      <c r="N96" s="44"/>
      <c r="O96" s="44"/>
      <c r="P96" s="44"/>
      <c r="Q96" s="27">
        <v>35.98</v>
      </c>
      <c r="R96" s="32" t="s">
        <v>317</v>
      </c>
      <c r="S96" s="33" t="s">
        <v>318</v>
      </c>
      <c r="T96" s="34"/>
    </row>
    <row r="97" spans="1:20" ht="51" customHeight="1">
      <c r="A97" s="42"/>
      <c r="B97" s="19"/>
      <c r="C97" s="20" t="s">
        <v>319</v>
      </c>
      <c r="D97" s="43" t="s">
        <v>320</v>
      </c>
      <c r="E97" s="16" t="s">
        <v>26</v>
      </c>
      <c r="F97" s="18">
        <v>49</v>
      </c>
      <c r="G97" s="18">
        <v>147</v>
      </c>
      <c r="H97" s="18">
        <v>103</v>
      </c>
      <c r="I97" s="18">
        <v>8</v>
      </c>
      <c r="J97" s="18">
        <v>824</v>
      </c>
      <c r="K97" s="27">
        <v>41.08</v>
      </c>
      <c r="L97" s="27">
        <v>4.12</v>
      </c>
      <c r="M97" s="44"/>
      <c r="N97" s="44"/>
      <c r="O97" s="44"/>
      <c r="P97" s="44"/>
      <c r="Q97" s="27">
        <v>36.96</v>
      </c>
      <c r="R97" s="32" t="s">
        <v>321</v>
      </c>
      <c r="S97" s="33" t="s">
        <v>322</v>
      </c>
      <c r="T97" s="34"/>
    </row>
    <row r="98" spans="1:20" ht="30" customHeight="1">
      <c r="A98" s="42"/>
      <c r="B98" s="22" t="s">
        <v>37</v>
      </c>
      <c r="C98" s="23">
        <v>2</v>
      </c>
      <c r="D98" s="23">
        <v>2</v>
      </c>
      <c r="E98" s="23"/>
      <c r="F98" s="25">
        <f>SUM(F96:F97)</f>
        <v>249</v>
      </c>
      <c r="G98" s="25">
        <f aca="true" t="shared" si="17" ref="G98:Q98">SUM(G96:G97)</f>
        <v>987</v>
      </c>
      <c r="H98" s="25">
        <f t="shared" si="17"/>
        <v>583</v>
      </c>
      <c r="I98" s="25"/>
      <c r="J98" s="25">
        <f t="shared" si="17"/>
        <v>5624</v>
      </c>
      <c r="K98" s="44">
        <f t="shared" si="17"/>
        <v>101.06</v>
      </c>
      <c r="L98" s="44">
        <f t="shared" si="17"/>
        <v>28.12</v>
      </c>
      <c r="M98" s="44">
        <f t="shared" si="17"/>
        <v>0</v>
      </c>
      <c r="N98" s="44">
        <f t="shared" si="17"/>
        <v>0</v>
      </c>
      <c r="O98" s="44">
        <f t="shared" si="17"/>
        <v>0</v>
      </c>
      <c r="P98" s="44">
        <f t="shared" si="17"/>
        <v>0</v>
      </c>
      <c r="Q98" s="44">
        <f t="shared" si="17"/>
        <v>72.94</v>
      </c>
      <c r="R98" s="35"/>
      <c r="S98" s="36"/>
      <c r="T98" s="34"/>
    </row>
    <row r="99" spans="1:20" ht="63.75" customHeight="1">
      <c r="A99" s="14">
        <v>14</v>
      </c>
      <c r="B99" s="19" t="s">
        <v>323</v>
      </c>
      <c r="C99" s="37" t="s">
        <v>324</v>
      </c>
      <c r="D99" s="38" t="s">
        <v>325</v>
      </c>
      <c r="E99" s="11" t="s">
        <v>26</v>
      </c>
      <c r="F99" s="11">
        <v>98</v>
      </c>
      <c r="G99" s="11">
        <v>294</v>
      </c>
      <c r="H99" s="11">
        <v>320</v>
      </c>
      <c r="I99" s="11">
        <v>10</v>
      </c>
      <c r="J99" s="11">
        <v>3200</v>
      </c>
      <c r="K99" s="39">
        <f>SUM(L99+M99+N99+O99+P99+Q99)</f>
        <v>63.96</v>
      </c>
      <c r="L99" s="39">
        <v>16</v>
      </c>
      <c r="M99" s="39"/>
      <c r="N99" s="39"/>
      <c r="O99" s="39"/>
      <c r="P99" s="39"/>
      <c r="Q99" s="39">
        <v>47.96</v>
      </c>
      <c r="R99" s="40" t="s">
        <v>326</v>
      </c>
      <c r="S99" s="41" t="s">
        <v>327</v>
      </c>
      <c r="T99" s="34"/>
    </row>
    <row r="100" spans="1:20" ht="63.75" customHeight="1">
      <c r="A100" s="14"/>
      <c r="B100" s="19"/>
      <c r="C100" s="11" t="s">
        <v>328</v>
      </c>
      <c r="D100" s="38" t="s">
        <v>329</v>
      </c>
      <c r="E100" s="11" t="s">
        <v>26</v>
      </c>
      <c r="F100" s="11">
        <v>85</v>
      </c>
      <c r="G100" s="11">
        <v>246</v>
      </c>
      <c r="H100" s="11">
        <v>220</v>
      </c>
      <c r="I100" s="11">
        <v>10</v>
      </c>
      <c r="J100" s="11">
        <v>2200</v>
      </c>
      <c r="K100" s="39">
        <v>28.9</v>
      </c>
      <c r="L100" s="39">
        <v>11</v>
      </c>
      <c r="M100" s="39"/>
      <c r="N100" s="39"/>
      <c r="O100" s="39">
        <v>0.6</v>
      </c>
      <c r="P100" s="39"/>
      <c r="Q100" s="39">
        <v>17.3</v>
      </c>
      <c r="R100" s="40" t="s">
        <v>330</v>
      </c>
      <c r="S100" s="41" t="s">
        <v>331</v>
      </c>
      <c r="T100" s="34"/>
    </row>
    <row r="101" spans="1:20" ht="30" customHeight="1">
      <c r="A101" s="21"/>
      <c r="B101" s="22" t="s">
        <v>37</v>
      </c>
      <c r="C101" s="23">
        <v>2</v>
      </c>
      <c r="D101" s="24">
        <v>2</v>
      </c>
      <c r="E101" s="23"/>
      <c r="F101" s="25">
        <f>SUM(F99:F100)</f>
        <v>183</v>
      </c>
      <c r="G101" s="25">
        <f aca="true" t="shared" si="18" ref="G101:Q101">SUM(G99:G100)</f>
        <v>540</v>
      </c>
      <c r="H101" s="25">
        <f t="shared" si="18"/>
        <v>540</v>
      </c>
      <c r="I101" s="25"/>
      <c r="J101" s="25">
        <f t="shared" si="18"/>
        <v>5400</v>
      </c>
      <c r="K101" s="25">
        <f t="shared" si="18"/>
        <v>92.86</v>
      </c>
      <c r="L101" s="25">
        <f t="shared" si="18"/>
        <v>27</v>
      </c>
      <c r="M101" s="25">
        <f t="shared" si="18"/>
        <v>0</v>
      </c>
      <c r="N101" s="25">
        <f t="shared" si="18"/>
        <v>0</v>
      </c>
      <c r="O101" s="25">
        <f t="shared" si="18"/>
        <v>0.6</v>
      </c>
      <c r="P101" s="25">
        <f t="shared" si="18"/>
        <v>0</v>
      </c>
      <c r="Q101" s="25">
        <f t="shared" si="18"/>
        <v>65.26</v>
      </c>
      <c r="R101" s="35"/>
      <c r="S101" s="36"/>
      <c r="T101" s="34"/>
    </row>
    <row r="102" spans="1:20" ht="63.75" customHeight="1">
      <c r="A102" s="14">
        <v>15</v>
      </c>
      <c r="B102" s="15" t="s">
        <v>332</v>
      </c>
      <c r="C102" s="16" t="s">
        <v>333</v>
      </c>
      <c r="D102" s="17" t="s">
        <v>334</v>
      </c>
      <c r="E102" s="16" t="s">
        <v>26</v>
      </c>
      <c r="F102" s="18">
        <v>188</v>
      </c>
      <c r="G102" s="18">
        <v>564</v>
      </c>
      <c r="H102" s="18">
        <v>99</v>
      </c>
      <c r="I102" s="18">
        <v>10</v>
      </c>
      <c r="J102" s="18">
        <v>990</v>
      </c>
      <c r="K102" s="27">
        <f>SUM(L102+M102+N102+O102+P102+Q102)</f>
        <v>49.470000000000006</v>
      </c>
      <c r="L102" s="27">
        <v>4.95</v>
      </c>
      <c r="M102" s="27"/>
      <c r="N102" s="27"/>
      <c r="O102" s="27"/>
      <c r="P102" s="27"/>
      <c r="Q102" s="27">
        <v>44.52</v>
      </c>
      <c r="R102" s="32" t="s">
        <v>335</v>
      </c>
      <c r="S102" s="33" t="s">
        <v>336</v>
      </c>
      <c r="T102" s="34"/>
    </row>
    <row r="103" spans="1:20" ht="60" customHeight="1">
      <c r="A103" s="14"/>
      <c r="B103" s="19"/>
      <c r="C103" s="20" t="s">
        <v>337</v>
      </c>
      <c r="D103" s="17" t="s">
        <v>338</v>
      </c>
      <c r="E103" s="16" t="s">
        <v>26</v>
      </c>
      <c r="F103" s="18">
        <v>95</v>
      </c>
      <c r="G103" s="18">
        <v>285</v>
      </c>
      <c r="H103" s="18">
        <v>158</v>
      </c>
      <c r="I103" s="18">
        <v>10</v>
      </c>
      <c r="J103" s="18">
        <v>1580</v>
      </c>
      <c r="K103" s="27">
        <f>SUM(L103+M103+N103+O103+P103+Q103)</f>
        <v>19.759999999999998</v>
      </c>
      <c r="L103" s="27">
        <v>7.9</v>
      </c>
      <c r="M103" s="27"/>
      <c r="N103" s="27"/>
      <c r="O103" s="27"/>
      <c r="P103" s="27"/>
      <c r="Q103" s="27">
        <v>11.86</v>
      </c>
      <c r="R103" s="32" t="s">
        <v>339</v>
      </c>
      <c r="S103" s="33" t="s">
        <v>203</v>
      </c>
      <c r="T103" s="34"/>
    </row>
    <row r="104" spans="1:20" ht="30" customHeight="1">
      <c r="A104" s="21"/>
      <c r="B104" s="22" t="s">
        <v>37</v>
      </c>
      <c r="C104" s="23">
        <v>2</v>
      </c>
      <c r="D104" s="24">
        <v>2</v>
      </c>
      <c r="E104" s="23"/>
      <c r="F104" s="25">
        <f>SUM(F102:F103)</f>
        <v>283</v>
      </c>
      <c r="G104" s="25">
        <f aca="true" t="shared" si="19" ref="G104:Q104">SUM(G102:G103)</f>
        <v>849</v>
      </c>
      <c r="H104" s="25">
        <f t="shared" si="19"/>
        <v>257</v>
      </c>
      <c r="I104" s="25"/>
      <c r="J104" s="25">
        <f t="shared" si="19"/>
        <v>2570</v>
      </c>
      <c r="K104" s="25">
        <f t="shared" si="19"/>
        <v>69.23</v>
      </c>
      <c r="L104" s="25">
        <f t="shared" si="19"/>
        <v>12.850000000000001</v>
      </c>
      <c r="M104" s="25">
        <f t="shared" si="19"/>
        <v>0</v>
      </c>
      <c r="N104" s="25">
        <f t="shared" si="19"/>
        <v>0</v>
      </c>
      <c r="O104" s="25">
        <f t="shared" si="19"/>
        <v>0</v>
      </c>
      <c r="P104" s="25">
        <f t="shared" si="19"/>
        <v>0</v>
      </c>
      <c r="Q104" s="25">
        <f t="shared" si="19"/>
        <v>56.38</v>
      </c>
      <c r="R104" s="35"/>
      <c r="S104" s="36"/>
      <c r="T104" s="34"/>
    </row>
    <row r="105" spans="1:20" ht="66" customHeight="1">
      <c r="A105" s="14">
        <v>16</v>
      </c>
      <c r="B105" s="15" t="s">
        <v>340</v>
      </c>
      <c r="C105" s="16"/>
      <c r="D105" s="17"/>
      <c r="E105" s="16"/>
      <c r="F105" s="18"/>
      <c r="G105" s="18"/>
      <c r="H105" s="18"/>
      <c r="I105" s="18"/>
      <c r="J105" s="18"/>
      <c r="K105" s="27"/>
      <c r="L105" s="27"/>
      <c r="M105" s="27"/>
      <c r="N105" s="27"/>
      <c r="O105" s="27"/>
      <c r="P105" s="27"/>
      <c r="Q105" s="27"/>
      <c r="R105" s="32"/>
      <c r="S105" s="33"/>
      <c r="T105" s="34"/>
    </row>
    <row r="106" spans="1:20" ht="30" customHeight="1">
      <c r="A106" s="21"/>
      <c r="B106" s="22" t="s">
        <v>37</v>
      </c>
      <c r="C106" s="23">
        <v>0</v>
      </c>
      <c r="D106" s="24">
        <v>0</v>
      </c>
      <c r="E106" s="23"/>
      <c r="F106" s="25">
        <f>SUM(F105:F105)</f>
        <v>0</v>
      </c>
      <c r="G106" s="25">
        <f aca="true" t="shared" si="20" ref="G106:Q106">SUM(G105:G105)</f>
        <v>0</v>
      </c>
      <c r="H106" s="25">
        <f t="shared" si="20"/>
        <v>0</v>
      </c>
      <c r="I106" s="25">
        <f t="shared" si="20"/>
        <v>0</v>
      </c>
      <c r="J106" s="25">
        <f t="shared" si="20"/>
        <v>0</v>
      </c>
      <c r="K106" s="44">
        <f t="shared" si="20"/>
        <v>0</v>
      </c>
      <c r="L106" s="44">
        <f t="shared" si="20"/>
        <v>0</v>
      </c>
      <c r="M106" s="44">
        <f t="shared" si="20"/>
        <v>0</v>
      </c>
      <c r="N106" s="44">
        <f t="shared" si="20"/>
        <v>0</v>
      </c>
      <c r="O106" s="44">
        <f t="shared" si="20"/>
        <v>0</v>
      </c>
      <c r="P106" s="44">
        <f t="shared" si="20"/>
        <v>0</v>
      </c>
      <c r="Q106" s="44">
        <f t="shared" si="20"/>
        <v>0</v>
      </c>
      <c r="R106" s="35"/>
      <c r="S106" s="36"/>
      <c r="T106" s="34"/>
    </row>
    <row r="107" spans="1:20" ht="31.5" customHeight="1">
      <c r="A107" s="87" t="s">
        <v>341</v>
      </c>
      <c r="B107" s="87"/>
      <c r="C107" s="87">
        <f aca="true" t="shared" si="21" ref="C107:Q107">C7+C9+C13+C29+C48+C67+C73+C82+C87+C89+C91+C95+C98+C101+C104+C106</f>
        <v>61</v>
      </c>
      <c r="D107" s="87">
        <f t="shared" si="21"/>
        <v>85</v>
      </c>
      <c r="E107" s="87"/>
      <c r="F107" s="90">
        <f>F7+F9+F13+F29+F48+F67+F73+F82+F87+F89+F91+F95+F98+F101+F104+F106</f>
        <v>13456</v>
      </c>
      <c r="G107" s="90">
        <f t="shared" si="21"/>
        <v>42692</v>
      </c>
      <c r="H107" s="90">
        <f t="shared" si="21"/>
        <v>22673</v>
      </c>
      <c r="I107" s="90"/>
      <c r="J107" s="90">
        <f t="shared" si="21"/>
        <v>224724</v>
      </c>
      <c r="K107" s="91">
        <f t="shared" si="21"/>
        <v>3622.8399999999997</v>
      </c>
      <c r="L107" s="91">
        <f t="shared" si="21"/>
        <v>1317.0799999999997</v>
      </c>
      <c r="M107" s="91">
        <f t="shared" si="21"/>
        <v>0</v>
      </c>
      <c r="N107" s="91">
        <f t="shared" si="21"/>
        <v>22.14</v>
      </c>
      <c r="O107" s="91">
        <f t="shared" si="21"/>
        <v>69.46</v>
      </c>
      <c r="P107" s="91">
        <f t="shared" si="21"/>
        <v>18.82</v>
      </c>
      <c r="Q107" s="91">
        <f t="shared" si="21"/>
        <v>2249.0000000000005</v>
      </c>
      <c r="R107" s="92"/>
      <c r="S107" s="93"/>
      <c r="T107" s="34"/>
    </row>
    <row r="108" spans="11:17" ht="18.75">
      <c r="K108" s="28"/>
      <c r="L108" s="28"/>
      <c r="M108" s="28"/>
      <c r="N108" s="28"/>
      <c r="O108" s="28"/>
      <c r="P108" s="28"/>
      <c r="Q108" s="28"/>
    </row>
  </sheetData>
  <sheetProtection/>
  <mergeCells count="51">
    <mergeCell ref="A1:T1"/>
    <mergeCell ref="A2:F2"/>
    <mergeCell ref="R2:T2"/>
    <mergeCell ref="A107:B107"/>
    <mergeCell ref="A4:A7"/>
    <mergeCell ref="A8:A9"/>
    <mergeCell ref="A10:A13"/>
    <mergeCell ref="A14:A29"/>
    <mergeCell ref="A30:A48"/>
    <mergeCell ref="A49:A67"/>
    <mergeCell ref="A68:A73"/>
    <mergeCell ref="A74:A82"/>
    <mergeCell ref="A83:A87"/>
    <mergeCell ref="A88:A89"/>
    <mergeCell ref="A90:A91"/>
    <mergeCell ref="A92:A95"/>
    <mergeCell ref="A96:A98"/>
    <mergeCell ref="A99:A101"/>
    <mergeCell ref="A102:A104"/>
    <mergeCell ref="A105:A106"/>
    <mergeCell ref="B4:B6"/>
    <mergeCell ref="B10:B12"/>
    <mergeCell ref="B14:B28"/>
    <mergeCell ref="B30:B47"/>
    <mergeCell ref="B49:B66"/>
    <mergeCell ref="B68:B72"/>
    <mergeCell ref="B74:B81"/>
    <mergeCell ref="B83:B86"/>
    <mergeCell ref="B92:B94"/>
    <mergeCell ref="B96:B97"/>
    <mergeCell ref="B99:B100"/>
    <mergeCell ref="B102:B103"/>
    <mergeCell ref="C16:C17"/>
    <mergeCell ref="C18:C19"/>
    <mergeCell ref="C21:C22"/>
    <mergeCell ref="C23:C24"/>
    <mergeCell ref="C30:C34"/>
    <mergeCell ref="C37:C38"/>
    <mergeCell ref="C39:C40"/>
    <mergeCell ref="C41:C42"/>
    <mergeCell ref="C43:C44"/>
    <mergeCell ref="C49:C50"/>
    <mergeCell ref="C52:C53"/>
    <mergeCell ref="C54:C55"/>
    <mergeCell ref="C56:C57"/>
    <mergeCell ref="C58:C59"/>
    <mergeCell ref="C61:C62"/>
    <mergeCell ref="C63:C64"/>
    <mergeCell ref="C69:C70"/>
    <mergeCell ref="C71:C72"/>
    <mergeCell ref="C84:C86"/>
  </mergeCells>
  <printOptions/>
  <pageMargins left="0.75" right="0.75" top="0.47" bottom="0.7900000000000001" header="0.82" footer="0.51"/>
  <pageSetup horizontalDpi="600" verticalDpi="600" orientation="landscape" paperSize="9" scale="70"/>
</worksheet>
</file>

<file path=xl/worksheets/sheet10.xml><?xml version="1.0" encoding="utf-8"?>
<worksheet xmlns="http://schemas.openxmlformats.org/spreadsheetml/2006/main" xmlns:r="http://schemas.openxmlformats.org/officeDocument/2006/relationships">
  <dimension ref="A1:T6"/>
  <sheetViews>
    <sheetView zoomScaleSheetLayoutView="100" workbookViewId="0" topLeftCell="A1">
      <selection activeCell="L10" sqref="L10"/>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351</v>
      </c>
      <c r="B1" s="8"/>
      <c r="C1" s="8"/>
      <c r="D1" s="8"/>
      <c r="E1" s="8"/>
      <c r="F1" s="8"/>
      <c r="G1" s="8"/>
      <c r="H1" s="8"/>
      <c r="I1" s="8"/>
      <c r="J1" s="8"/>
      <c r="K1" s="8"/>
      <c r="L1" s="8"/>
      <c r="M1" s="8"/>
      <c r="N1" s="8"/>
      <c r="O1" s="8"/>
      <c r="P1" s="8"/>
      <c r="Q1" s="8"/>
      <c r="R1" s="8"/>
      <c r="S1" s="8"/>
      <c r="T1" s="8"/>
    </row>
    <row r="2" spans="1:20" ht="18" customHeight="1">
      <c r="A2" s="9"/>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62.25" customHeight="1">
      <c r="A4" s="42">
        <v>10</v>
      </c>
      <c r="B4" s="19" t="s">
        <v>291</v>
      </c>
      <c r="C4" s="20" t="s">
        <v>292</v>
      </c>
      <c r="D4" s="60" t="s">
        <v>293</v>
      </c>
      <c r="E4" s="16" t="s">
        <v>69</v>
      </c>
      <c r="F4" s="18">
        <v>72</v>
      </c>
      <c r="G4" s="18">
        <v>216</v>
      </c>
      <c r="H4" s="18"/>
      <c r="I4" s="18"/>
      <c r="J4" s="18"/>
      <c r="K4" s="27">
        <f>SUM(L4+M4+N4+O4+P4+Q4)</f>
        <v>29.4</v>
      </c>
      <c r="L4" s="27"/>
      <c r="M4" s="27"/>
      <c r="N4" s="27"/>
      <c r="O4" s="27">
        <v>11.76</v>
      </c>
      <c r="P4" s="27"/>
      <c r="Q4" s="27">
        <v>17.64</v>
      </c>
      <c r="R4" s="32" t="s">
        <v>294</v>
      </c>
      <c r="S4" s="33" t="s">
        <v>295</v>
      </c>
      <c r="T4" s="34"/>
    </row>
    <row r="5" spans="1:20" ht="30" customHeight="1">
      <c r="A5" s="42"/>
      <c r="B5" s="22" t="s">
        <v>37</v>
      </c>
      <c r="C5" s="23">
        <v>1</v>
      </c>
      <c r="D5" s="23">
        <v>1</v>
      </c>
      <c r="E5" s="23"/>
      <c r="F5" s="25">
        <f>SUM(F4:F4)</f>
        <v>72</v>
      </c>
      <c r="G5" s="25">
        <f>SUM(G4:G4)</f>
        <v>216</v>
      </c>
      <c r="H5" s="25">
        <f>SUM(H4:H4)</f>
        <v>0</v>
      </c>
      <c r="I5" s="25"/>
      <c r="J5" s="25">
        <f aca="true" t="shared" si="0" ref="J5:Q5">SUM(J4:J4)</f>
        <v>0</v>
      </c>
      <c r="K5" s="44">
        <f t="shared" si="0"/>
        <v>29.4</v>
      </c>
      <c r="L5" s="44">
        <f t="shared" si="0"/>
        <v>0</v>
      </c>
      <c r="M5" s="44">
        <f t="shared" si="0"/>
        <v>0</v>
      </c>
      <c r="N5" s="44">
        <f t="shared" si="0"/>
        <v>0</v>
      </c>
      <c r="O5" s="44">
        <f t="shared" si="0"/>
        <v>11.76</v>
      </c>
      <c r="P5" s="44">
        <f t="shared" si="0"/>
        <v>0</v>
      </c>
      <c r="Q5" s="44">
        <f t="shared" si="0"/>
        <v>17.64</v>
      </c>
      <c r="R5" s="35"/>
      <c r="S5" s="36"/>
      <c r="T5" s="34"/>
    </row>
    <row r="6" spans="11:17" ht="18.75">
      <c r="K6" s="28"/>
      <c r="L6" s="28"/>
      <c r="M6" s="28"/>
      <c r="N6" s="28"/>
      <c r="O6" s="28"/>
      <c r="P6" s="28"/>
      <c r="Q6" s="28"/>
    </row>
  </sheetData>
  <sheetProtection/>
  <mergeCells count="4">
    <mergeCell ref="A1:T1"/>
    <mergeCell ref="A2:F2"/>
    <mergeCell ref="R2:T2"/>
    <mergeCell ref="A4:A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T6"/>
  <sheetViews>
    <sheetView zoomScaleSheetLayoutView="100" workbookViewId="0" topLeftCell="A1">
      <selection activeCell="L9" sqref="L9"/>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352</v>
      </c>
      <c r="B1" s="8"/>
      <c r="C1" s="8"/>
      <c r="D1" s="8"/>
      <c r="E1" s="8"/>
      <c r="F1" s="8"/>
      <c r="G1" s="8"/>
      <c r="H1" s="8"/>
      <c r="I1" s="8"/>
      <c r="J1" s="8"/>
      <c r="K1" s="8"/>
      <c r="L1" s="8"/>
      <c r="M1" s="8"/>
      <c r="N1" s="8"/>
      <c r="O1" s="8"/>
      <c r="P1" s="8"/>
      <c r="Q1" s="8"/>
      <c r="R1" s="8"/>
      <c r="S1" s="8"/>
      <c r="T1" s="8"/>
    </row>
    <row r="2" spans="1:20" ht="18" customHeight="1">
      <c r="A2" s="9"/>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75" customHeight="1">
      <c r="A4" s="42">
        <v>11</v>
      </c>
      <c r="B4" s="58" t="s">
        <v>296</v>
      </c>
      <c r="C4" s="20" t="s">
        <v>297</v>
      </c>
      <c r="D4" s="43" t="s">
        <v>298</v>
      </c>
      <c r="E4" s="16" t="s">
        <v>26</v>
      </c>
      <c r="F4" s="18">
        <v>156</v>
      </c>
      <c r="G4" s="18">
        <v>468</v>
      </c>
      <c r="H4" s="18">
        <v>485</v>
      </c>
      <c r="I4" s="18">
        <v>10</v>
      </c>
      <c r="J4" s="18">
        <v>4850</v>
      </c>
      <c r="K4" s="27">
        <v>60.6</v>
      </c>
      <c r="L4" s="27">
        <v>24.25</v>
      </c>
      <c r="M4" s="27"/>
      <c r="N4" s="27"/>
      <c r="O4" s="27"/>
      <c r="P4" s="27"/>
      <c r="Q4" s="27">
        <v>36.35</v>
      </c>
      <c r="R4" s="32" t="s">
        <v>299</v>
      </c>
      <c r="S4" s="33" t="s">
        <v>300</v>
      </c>
      <c r="T4" s="59"/>
    </row>
    <row r="5" spans="1:20" ht="30" customHeight="1">
      <c r="A5" s="42"/>
      <c r="B5" s="22" t="s">
        <v>37</v>
      </c>
      <c r="C5" s="23">
        <v>1</v>
      </c>
      <c r="D5" s="23">
        <v>1</v>
      </c>
      <c r="E5" s="23"/>
      <c r="F5" s="25">
        <f>SUM(F4)</f>
        <v>156</v>
      </c>
      <c r="G5" s="25">
        <f>SUM(G4)</f>
        <v>468</v>
      </c>
      <c r="H5" s="25">
        <f>SUM(H4)</f>
        <v>485</v>
      </c>
      <c r="I5" s="25"/>
      <c r="J5" s="25">
        <f aca="true" t="shared" si="0" ref="J5:Q5">SUM(J4)</f>
        <v>4850</v>
      </c>
      <c r="K5" s="25">
        <f t="shared" si="0"/>
        <v>60.6</v>
      </c>
      <c r="L5" s="25">
        <f t="shared" si="0"/>
        <v>24.25</v>
      </c>
      <c r="M5" s="25">
        <f t="shared" si="0"/>
        <v>0</v>
      </c>
      <c r="N5" s="25">
        <f t="shared" si="0"/>
        <v>0</v>
      </c>
      <c r="O5" s="25">
        <f t="shared" si="0"/>
        <v>0</v>
      </c>
      <c r="P5" s="25">
        <f t="shared" si="0"/>
        <v>0</v>
      </c>
      <c r="Q5" s="25">
        <f t="shared" si="0"/>
        <v>36.35</v>
      </c>
      <c r="R5" s="35"/>
      <c r="S5" s="36"/>
      <c r="T5" s="34"/>
    </row>
    <row r="6" spans="11:17" ht="18.75">
      <c r="K6" s="28"/>
      <c r="L6" s="28"/>
      <c r="M6" s="28"/>
      <c r="N6" s="28"/>
      <c r="O6" s="28"/>
      <c r="P6" s="28"/>
      <c r="Q6" s="28"/>
    </row>
  </sheetData>
  <sheetProtection/>
  <mergeCells count="4">
    <mergeCell ref="A1:T1"/>
    <mergeCell ref="A2:F2"/>
    <mergeCell ref="R2:T2"/>
    <mergeCell ref="A4:A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T8"/>
  <sheetViews>
    <sheetView zoomScaleSheetLayoutView="100" workbookViewId="0" topLeftCell="A1">
      <selection activeCell="L7" sqref="L7"/>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353</v>
      </c>
      <c r="B1" s="8"/>
      <c r="C1" s="8"/>
      <c r="D1" s="8"/>
      <c r="E1" s="8"/>
      <c r="F1" s="8"/>
      <c r="G1" s="8"/>
      <c r="H1" s="8"/>
      <c r="I1" s="8"/>
      <c r="J1" s="8"/>
      <c r="K1" s="8"/>
      <c r="L1" s="8"/>
      <c r="M1" s="8"/>
      <c r="N1" s="8"/>
      <c r="O1" s="8"/>
      <c r="P1" s="8"/>
      <c r="Q1" s="8"/>
      <c r="R1" s="8"/>
      <c r="S1" s="8"/>
      <c r="T1" s="8"/>
    </row>
    <row r="2" spans="1:20" ht="18" customHeight="1">
      <c r="A2" s="9"/>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57.75" customHeight="1">
      <c r="A4" s="42">
        <v>12</v>
      </c>
      <c r="B4" s="19" t="s">
        <v>301</v>
      </c>
      <c r="C4" s="45" t="s">
        <v>302</v>
      </c>
      <c r="D4" s="46" t="s">
        <v>303</v>
      </c>
      <c r="E4" s="47" t="s">
        <v>69</v>
      </c>
      <c r="F4" s="47">
        <v>87</v>
      </c>
      <c r="G4" s="47">
        <v>261</v>
      </c>
      <c r="H4" s="47">
        <v>190</v>
      </c>
      <c r="I4" s="47">
        <v>10</v>
      </c>
      <c r="J4" s="47">
        <v>1900</v>
      </c>
      <c r="K4" s="50">
        <f>SUM(L4+M4+N4+O4+P4+Q4)</f>
        <v>56.77</v>
      </c>
      <c r="L4" s="51">
        <v>9.5</v>
      </c>
      <c r="M4" s="51"/>
      <c r="N4" s="51"/>
      <c r="O4" s="51">
        <v>13.21</v>
      </c>
      <c r="P4" s="51"/>
      <c r="Q4" s="51">
        <v>34.06</v>
      </c>
      <c r="R4" s="54" t="s">
        <v>304</v>
      </c>
      <c r="S4" s="55" t="s">
        <v>305</v>
      </c>
      <c r="T4" s="34"/>
    </row>
    <row r="5" spans="1:20" ht="75" customHeight="1">
      <c r="A5" s="42"/>
      <c r="B5" s="19"/>
      <c r="C5" s="45" t="s">
        <v>306</v>
      </c>
      <c r="D5" s="46" t="s">
        <v>307</v>
      </c>
      <c r="E5" s="47" t="s">
        <v>69</v>
      </c>
      <c r="F5" s="47">
        <v>66</v>
      </c>
      <c r="G5" s="47">
        <v>198</v>
      </c>
      <c r="H5" s="47">
        <v>173</v>
      </c>
      <c r="I5" s="47">
        <v>10</v>
      </c>
      <c r="J5" s="47">
        <v>1730</v>
      </c>
      <c r="K5" s="50">
        <f>SUM(L5+M5+N5+O5+P5+Q5)</f>
        <v>34.6</v>
      </c>
      <c r="L5" s="51">
        <v>13.84</v>
      </c>
      <c r="M5" s="51"/>
      <c r="N5" s="51"/>
      <c r="O5" s="51"/>
      <c r="P5" s="51"/>
      <c r="Q5" s="51">
        <v>20.76</v>
      </c>
      <c r="R5" s="54" t="s">
        <v>308</v>
      </c>
      <c r="S5" s="55" t="s">
        <v>309</v>
      </c>
      <c r="T5" s="34"/>
    </row>
    <row r="6" spans="1:20" ht="60" customHeight="1">
      <c r="A6" s="42"/>
      <c r="B6" s="19"/>
      <c r="C6" s="45" t="s">
        <v>310</v>
      </c>
      <c r="D6" s="46" t="s">
        <v>311</v>
      </c>
      <c r="E6" s="47" t="s">
        <v>26</v>
      </c>
      <c r="F6" s="47">
        <v>32</v>
      </c>
      <c r="G6" s="47">
        <v>96</v>
      </c>
      <c r="H6" s="47">
        <v>228</v>
      </c>
      <c r="I6" s="47">
        <v>10</v>
      </c>
      <c r="J6" s="47">
        <v>2280</v>
      </c>
      <c r="K6" s="50">
        <v>28.48</v>
      </c>
      <c r="L6" s="51">
        <v>11.4</v>
      </c>
      <c r="M6" s="51"/>
      <c r="N6" s="51"/>
      <c r="O6" s="51"/>
      <c r="P6" s="51"/>
      <c r="Q6" s="51">
        <v>17.08</v>
      </c>
      <c r="R6" s="54" t="s">
        <v>312</v>
      </c>
      <c r="S6" s="55" t="s">
        <v>313</v>
      </c>
      <c r="T6" s="34"/>
    </row>
    <row r="7" spans="1:20" ht="30" customHeight="1">
      <c r="A7" s="42"/>
      <c r="B7" s="22" t="s">
        <v>37</v>
      </c>
      <c r="C7" s="23">
        <v>3</v>
      </c>
      <c r="D7" s="48">
        <v>3</v>
      </c>
      <c r="E7" s="48"/>
      <c r="F7" s="49">
        <f>SUM(F4:F6)</f>
        <v>185</v>
      </c>
      <c r="G7" s="49">
        <f>SUM(G4:G6)</f>
        <v>555</v>
      </c>
      <c r="H7" s="49">
        <f>SUM(H4:H6)</f>
        <v>591</v>
      </c>
      <c r="I7" s="49"/>
      <c r="J7" s="52">
        <f aca="true" t="shared" si="0" ref="J7:Q7">SUM(J4:J6)</f>
        <v>5910</v>
      </c>
      <c r="K7" s="53">
        <f t="shared" si="0"/>
        <v>119.85000000000001</v>
      </c>
      <c r="L7" s="53">
        <f t="shared" si="0"/>
        <v>34.74</v>
      </c>
      <c r="M7" s="53">
        <f t="shared" si="0"/>
        <v>0</v>
      </c>
      <c r="N7" s="53">
        <f t="shared" si="0"/>
        <v>0</v>
      </c>
      <c r="O7" s="53">
        <f t="shared" si="0"/>
        <v>13.21</v>
      </c>
      <c r="P7" s="53">
        <f t="shared" si="0"/>
        <v>0</v>
      </c>
      <c r="Q7" s="53">
        <f t="shared" si="0"/>
        <v>71.9</v>
      </c>
      <c r="R7" s="56"/>
      <c r="S7" s="57"/>
      <c r="T7" s="34"/>
    </row>
    <row r="8" spans="11:17" ht="18.75">
      <c r="K8" s="28"/>
      <c r="L8" s="28"/>
      <c r="M8" s="28"/>
      <c r="N8" s="28"/>
      <c r="O8" s="28"/>
      <c r="P8" s="28"/>
      <c r="Q8" s="28"/>
    </row>
  </sheetData>
  <sheetProtection/>
  <mergeCells count="5">
    <mergeCell ref="A1:T1"/>
    <mergeCell ref="A2:F2"/>
    <mergeCell ref="R2:T2"/>
    <mergeCell ref="A4:A7"/>
    <mergeCell ref="B4:B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T7"/>
  <sheetViews>
    <sheetView zoomScaleSheetLayoutView="100" workbookViewId="0" topLeftCell="A1">
      <selection activeCell="L10" sqref="L10"/>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354</v>
      </c>
      <c r="B1" s="8"/>
      <c r="C1" s="8"/>
      <c r="D1" s="8"/>
      <c r="E1" s="8"/>
      <c r="F1" s="8"/>
      <c r="G1" s="8"/>
      <c r="H1" s="8"/>
      <c r="I1" s="8"/>
      <c r="J1" s="8"/>
      <c r="K1" s="8"/>
      <c r="L1" s="8"/>
      <c r="M1" s="8"/>
      <c r="N1" s="8"/>
      <c r="O1" s="8"/>
      <c r="P1" s="8"/>
      <c r="Q1" s="8"/>
      <c r="R1" s="8"/>
      <c r="S1" s="8"/>
      <c r="T1" s="8"/>
    </row>
    <row r="2" spans="1:20" ht="18" customHeight="1">
      <c r="A2" s="9"/>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45" customHeight="1">
      <c r="A4" s="42">
        <v>13</v>
      </c>
      <c r="B4" s="15" t="s">
        <v>314</v>
      </c>
      <c r="C4" s="16" t="s">
        <v>315</v>
      </c>
      <c r="D4" s="43" t="s">
        <v>316</v>
      </c>
      <c r="E4" s="16" t="s">
        <v>26</v>
      </c>
      <c r="F4" s="18">
        <v>200</v>
      </c>
      <c r="G4" s="18">
        <v>840</v>
      </c>
      <c r="H4" s="18">
        <v>480</v>
      </c>
      <c r="I4" s="18">
        <v>10</v>
      </c>
      <c r="J4" s="18">
        <v>4800</v>
      </c>
      <c r="K4" s="27">
        <f>SUM(L4+M4+N4+O4+P4+Q4)</f>
        <v>59.98</v>
      </c>
      <c r="L4" s="27">
        <v>24</v>
      </c>
      <c r="M4" s="44"/>
      <c r="N4" s="44"/>
      <c r="O4" s="44"/>
      <c r="P4" s="44"/>
      <c r="Q4" s="27">
        <v>35.98</v>
      </c>
      <c r="R4" s="32" t="s">
        <v>317</v>
      </c>
      <c r="S4" s="33" t="s">
        <v>318</v>
      </c>
      <c r="T4" s="34"/>
    </row>
    <row r="5" spans="1:20" ht="51" customHeight="1">
      <c r="A5" s="42"/>
      <c r="B5" s="19"/>
      <c r="C5" s="20" t="s">
        <v>319</v>
      </c>
      <c r="D5" s="43" t="s">
        <v>320</v>
      </c>
      <c r="E5" s="16" t="s">
        <v>26</v>
      </c>
      <c r="F5" s="18">
        <v>49</v>
      </c>
      <c r="G5" s="18">
        <v>147</v>
      </c>
      <c r="H5" s="18">
        <v>103</v>
      </c>
      <c r="I5" s="18">
        <v>8</v>
      </c>
      <c r="J5" s="18">
        <v>824</v>
      </c>
      <c r="K5" s="27">
        <v>41.08</v>
      </c>
      <c r="L5" s="27">
        <v>4.12</v>
      </c>
      <c r="M5" s="44"/>
      <c r="N5" s="44"/>
      <c r="O5" s="44"/>
      <c r="P5" s="44"/>
      <c r="Q5" s="27">
        <v>36.96</v>
      </c>
      <c r="R5" s="32" t="s">
        <v>321</v>
      </c>
      <c r="S5" s="33" t="s">
        <v>322</v>
      </c>
      <c r="T5" s="34"/>
    </row>
    <row r="6" spans="1:20" ht="30" customHeight="1">
      <c r="A6" s="42"/>
      <c r="B6" s="22" t="s">
        <v>37</v>
      </c>
      <c r="C6" s="23">
        <v>2</v>
      </c>
      <c r="D6" s="23">
        <v>2</v>
      </c>
      <c r="E6" s="23"/>
      <c r="F6" s="25">
        <f>SUM(F4:F5)</f>
        <v>249</v>
      </c>
      <c r="G6" s="25">
        <f>SUM(G4:G5)</f>
        <v>987</v>
      </c>
      <c r="H6" s="25">
        <f>SUM(H4:H5)</f>
        <v>583</v>
      </c>
      <c r="I6" s="25"/>
      <c r="J6" s="25">
        <f aca="true" t="shared" si="0" ref="J6:Q6">SUM(J4:J5)</f>
        <v>5624</v>
      </c>
      <c r="K6" s="44">
        <f t="shared" si="0"/>
        <v>101.06</v>
      </c>
      <c r="L6" s="44">
        <f t="shared" si="0"/>
        <v>28.12</v>
      </c>
      <c r="M6" s="44">
        <f t="shared" si="0"/>
        <v>0</v>
      </c>
      <c r="N6" s="44">
        <f t="shared" si="0"/>
        <v>0</v>
      </c>
      <c r="O6" s="44">
        <f t="shared" si="0"/>
        <v>0</v>
      </c>
      <c r="P6" s="44">
        <f t="shared" si="0"/>
        <v>0</v>
      </c>
      <c r="Q6" s="44">
        <f t="shared" si="0"/>
        <v>72.94</v>
      </c>
      <c r="R6" s="35"/>
      <c r="S6" s="36"/>
      <c r="T6" s="34"/>
    </row>
    <row r="7" spans="11:17" ht="18.75">
      <c r="K7" s="28"/>
      <c r="L7" s="28"/>
      <c r="M7" s="28"/>
      <c r="N7" s="28"/>
      <c r="O7" s="28"/>
      <c r="P7" s="28"/>
      <c r="Q7" s="28"/>
    </row>
  </sheetData>
  <sheetProtection/>
  <mergeCells count="5">
    <mergeCell ref="A1:T1"/>
    <mergeCell ref="A2:F2"/>
    <mergeCell ref="R2:T2"/>
    <mergeCell ref="A4:A6"/>
    <mergeCell ref="B4:B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T7"/>
  <sheetViews>
    <sheetView zoomScaleSheetLayoutView="100" workbookViewId="0" topLeftCell="A1">
      <selection activeCell="K11" sqref="K11"/>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355</v>
      </c>
      <c r="B1" s="8"/>
      <c r="C1" s="8"/>
      <c r="D1" s="8"/>
      <c r="E1" s="8"/>
      <c r="F1" s="8"/>
      <c r="G1" s="8"/>
      <c r="H1" s="8"/>
      <c r="I1" s="8"/>
      <c r="J1" s="8"/>
      <c r="K1" s="8"/>
      <c r="L1" s="8"/>
      <c r="M1" s="8"/>
      <c r="N1" s="8"/>
      <c r="O1" s="8"/>
      <c r="P1" s="8"/>
      <c r="Q1" s="8"/>
      <c r="R1" s="8"/>
      <c r="S1" s="8"/>
      <c r="T1" s="8"/>
    </row>
    <row r="2" spans="1:20" ht="18" customHeight="1">
      <c r="A2" s="9"/>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63.75" customHeight="1">
      <c r="A4" s="14">
        <v>14</v>
      </c>
      <c r="B4" s="19" t="s">
        <v>323</v>
      </c>
      <c r="C4" s="37" t="s">
        <v>324</v>
      </c>
      <c r="D4" s="38" t="s">
        <v>325</v>
      </c>
      <c r="E4" s="11" t="s">
        <v>26</v>
      </c>
      <c r="F4" s="11">
        <v>98</v>
      </c>
      <c r="G4" s="11">
        <v>294</v>
      </c>
      <c r="H4" s="11">
        <v>320</v>
      </c>
      <c r="I4" s="11">
        <v>10</v>
      </c>
      <c r="J4" s="11">
        <v>3200</v>
      </c>
      <c r="K4" s="39">
        <f>SUM(L4+M4+N4+O4+P4+Q4)</f>
        <v>63.96</v>
      </c>
      <c r="L4" s="39">
        <v>16</v>
      </c>
      <c r="M4" s="39"/>
      <c r="N4" s="39"/>
      <c r="O4" s="39"/>
      <c r="P4" s="39"/>
      <c r="Q4" s="39">
        <v>47.96</v>
      </c>
      <c r="R4" s="40" t="s">
        <v>326</v>
      </c>
      <c r="S4" s="41" t="s">
        <v>327</v>
      </c>
      <c r="T4" s="34"/>
    </row>
    <row r="5" spans="1:20" ht="63.75" customHeight="1">
      <c r="A5" s="14"/>
      <c r="B5" s="19"/>
      <c r="C5" s="11" t="s">
        <v>328</v>
      </c>
      <c r="D5" s="38" t="s">
        <v>329</v>
      </c>
      <c r="E5" s="11" t="s">
        <v>26</v>
      </c>
      <c r="F5" s="11">
        <v>85</v>
      </c>
      <c r="G5" s="11">
        <v>246</v>
      </c>
      <c r="H5" s="11">
        <v>220</v>
      </c>
      <c r="I5" s="11">
        <v>10</v>
      </c>
      <c r="J5" s="11">
        <v>2200</v>
      </c>
      <c r="K5" s="39">
        <v>28.9</v>
      </c>
      <c r="L5" s="39">
        <v>11</v>
      </c>
      <c r="M5" s="39"/>
      <c r="N5" s="39"/>
      <c r="O5" s="39">
        <v>0.6</v>
      </c>
      <c r="P5" s="39"/>
      <c r="Q5" s="39">
        <v>17.3</v>
      </c>
      <c r="R5" s="40" t="s">
        <v>330</v>
      </c>
      <c r="S5" s="41" t="s">
        <v>331</v>
      </c>
      <c r="T5" s="34"/>
    </row>
    <row r="6" spans="1:20" ht="30" customHeight="1">
      <c r="A6" s="21"/>
      <c r="B6" s="22" t="s">
        <v>37</v>
      </c>
      <c r="C6" s="23">
        <v>2</v>
      </c>
      <c r="D6" s="24">
        <v>2</v>
      </c>
      <c r="E6" s="23"/>
      <c r="F6" s="25">
        <f>SUM(F4:F5)</f>
        <v>183</v>
      </c>
      <c r="G6" s="25">
        <f>SUM(G4:G5)</f>
        <v>540</v>
      </c>
      <c r="H6" s="25">
        <f>SUM(H4:H5)</f>
        <v>540</v>
      </c>
      <c r="I6" s="25"/>
      <c r="J6" s="25">
        <f aca="true" t="shared" si="0" ref="J6:Q6">SUM(J4:J5)</f>
        <v>5400</v>
      </c>
      <c r="K6" s="25">
        <f t="shared" si="0"/>
        <v>92.86</v>
      </c>
      <c r="L6" s="25">
        <f t="shared" si="0"/>
        <v>27</v>
      </c>
      <c r="M6" s="25">
        <f t="shared" si="0"/>
        <v>0</v>
      </c>
      <c r="N6" s="25">
        <f t="shared" si="0"/>
        <v>0</v>
      </c>
      <c r="O6" s="25">
        <f t="shared" si="0"/>
        <v>0.6</v>
      </c>
      <c r="P6" s="25">
        <f t="shared" si="0"/>
        <v>0</v>
      </c>
      <c r="Q6" s="25">
        <f t="shared" si="0"/>
        <v>65.26</v>
      </c>
      <c r="R6" s="35"/>
      <c r="S6" s="36"/>
      <c r="T6" s="34"/>
    </row>
    <row r="7" spans="11:17" ht="18.75">
      <c r="K7" s="28"/>
      <c r="L7" s="28"/>
      <c r="M7" s="28"/>
      <c r="N7" s="28"/>
      <c r="O7" s="28"/>
      <c r="P7" s="28"/>
      <c r="Q7" s="28"/>
    </row>
  </sheetData>
  <sheetProtection/>
  <mergeCells count="5">
    <mergeCell ref="A1:T1"/>
    <mergeCell ref="A2:F2"/>
    <mergeCell ref="R2:T2"/>
    <mergeCell ref="A4:A6"/>
    <mergeCell ref="B4:B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T7"/>
  <sheetViews>
    <sheetView tabSelected="1" zoomScaleSheetLayoutView="100" workbookViewId="0" topLeftCell="A4">
      <selection activeCell="L9" sqref="L9"/>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356</v>
      </c>
      <c r="B1" s="8"/>
      <c r="C1" s="8"/>
      <c r="D1" s="8"/>
      <c r="E1" s="8"/>
      <c r="F1" s="8"/>
      <c r="G1" s="8"/>
      <c r="H1" s="8"/>
      <c r="I1" s="8"/>
      <c r="J1" s="8"/>
      <c r="K1" s="8"/>
      <c r="L1" s="8"/>
      <c r="M1" s="8"/>
      <c r="N1" s="8"/>
      <c r="O1" s="8"/>
      <c r="P1" s="8"/>
      <c r="Q1" s="8"/>
      <c r="R1" s="8"/>
      <c r="S1" s="8"/>
      <c r="T1" s="8"/>
    </row>
    <row r="2" spans="1:20" ht="18" customHeight="1">
      <c r="A2" s="9"/>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63.75" customHeight="1">
      <c r="A4" s="14">
        <v>15</v>
      </c>
      <c r="B4" s="15" t="s">
        <v>332</v>
      </c>
      <c r="C4" s="16" t="s">
        <v>333</v>
      </c>
      <c r="D4" s="17" t="s">
        <v>334</v>
      </c>
      <c r="E4" s="16" t="s">
        <v>26</v>
      </c>
      <c r="F4" s="18">
        <v>188</v>
      </c>
      <c r="G4" s="18">
        <v>564</v>
      </c>
      <c r="H4" s="18">
        <v>99</v>
      </c>
      <c r="I4" s="18">
        <v>10</v>
      </c>
      <c r="J4" s="18">
        <v>990</v>
      </c>
      <c r="K4" s="27">
        <f>SUM(L4+M4+N4+O4+P4+Q4)</f>
        <v>49.470000000000006</v>
      </c>
      <c r="L4" s="27">
        <v>4.95</v>
      </c>
      <c r="M4" s="27"/>
      <c r="N4" s="27"/>
      <c r="O4" s="27"/>
      <c r="P4" s="27"/>
      <c r="Q4" s="27">
        <v>44.52</v>
      </c>
      <c r="R4" s="32" t="s">
        <v>335</v>
      </c>
      <c r="S4" s="33" t="s">
        <v>336</v>
      </c>
      <c r="T4" s="34"/>
    </row>
    <row r="5" spans="1:20" ht="60" customHeight="1">
      <c r="A5" s="14"/>
      <c r="B5" s="19"/>
      <c r="C5" s="20" t="s">
        <v>337</v>
      </c>
      <c r="D5" s="17" t="s">
        <v>338</v>
      </c>
      <c r="E5" s="16" t="s">
        <v>26</v>
      </c>
      <c r="F5" s="18">
        <v>95</v>
      </c>
      <c r="G5" s="18">
        <v>285</v>
      </c>
      <c r="H5" s="18">
        <v>158</v>
      </c>
      <c r="I5" s="18">
        <v>10</v>
      </c>
      <c r="J5" s="18">
        <v>1580</v>
      </c>
      <c r="K5" s="27">
        <f>SUM(L5+M5+N5+O5+P5+Q5)</f>
        <v>19.759999999999998</v>
      </c>
      <c r="L5" s="27">
        <v>7.9</v>
      </c>
      <c r="M5" s="27"/>
      <c r="N5" s="27"/>
      <c r="O5" s="27"/>
      <c r="P5" s="27"/>
      <c r="Q5" s="27">
        <v>11.86</v>
      </c>
      <c r="R5" s="32" t="s">
        <v>339</v>
      </c>
      <c r="S5" s="33" t="s">
        <v>203</v>
      </c>
      <c r="T5" s="34"/>
    </row>
    <row r="6" spans="1:20" ht="30" customHeight="1">
      <c r="A6" s="21"/>
      <c r="B6" s="22" t="s">
        <v>37</v>
      </c>
      <c r="C6" s="23">
        <v>2</v>
      </c>
      <c r="D6" s="24">
        <v>2</v>
      </c>
      <c r="E6" s="23"/>
      <c r="F6" s="25">
        <f>SUM(F4:F5)</f>
        <v>283</v>
      </c>
      <c r="G6" s="25">
        <f>SUM(G4:G5)</f>
        <v>849</v>
      </c>
      <c r="H6" s="25">
        <f>SUM(H4:H5)</f>
        <v>257</v>
      </c>
      <c r="I6" s="25"/>
      <c r="J6" s="25">
        <f aca="true" t="shared" si="0" ref="J6:Q6">SUM(J4:J5)</f>
        <v>2570</v>
      </c>
      <c r="K6" s="25">
        <f t="shared" si="0"/>
        <v>69.23</v>
      </c>
      <c r="L6" s="25">
        <f t="shared" si="0"/>
        <v>12.850000000000001</v>
      </c>
      <c r="M6" s="25">
        <f t="shared" si="0"/>
        <v>0</v>
      </c>
      <c r="N6" s="25">
        <f t="shared" si="0"/>
        <v>0</v>
      </c>
      <c r="O6" s="25">
        <f t="shared" si="0"/>
        <v>0</v>
      </c>
      <c r="P6" s="25">
        <f t="shared" si="0"/>
        <v>0</v>
      </c>
      <c r="Q6" s="25">
        <f t="shared" si="0"/>
        <v>56.38</v>
      </c>
      <c r="R6" s="35"/>
      <c r="S6" s="36"/>
      <c r="T6" s="34"/>
    </row>
    <row r="7" spans="11:17" ht="18.75">
      <c r="K7" s="28"/>
      <c r="L7" s="28"/>
      <c r="M7" s="28"/>
      <c r="N7" s="28"/>
      <c r="O7" s="28"/>
      <c r="P7" s="28"/>
      <c r="Q7" s="28"/>
    </row>
  </sheetData>
  <sheetProtection/>
  <mergeCells count="5">
    <mergeCell ref="A1:T1"/>
    <mergeCell ref="A2:F2"/>
    <mergeCell ref="R2:T2"/>
    <mergeCell ref="A4:A6"/>
    <mergeCell ref="B4:B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8"/>
  <sheetViews>
    <sheetView zoomScaleSheetLayoutView="100" workbookViewId="0" topLeftCell="A1">
      <selection activeCell="F12" sqref="F12"/>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342</v>
      </c>
      <c r="B1" s="8"/>
      <c r="C1" s="8"/>
      <c r="D1" s="8"/>
      <c r="E1" s="8"/>
      <c r="F1" s="8"/>
      <c r="G1" s="8"/>
      <c r="H1" s="8"/>
      <c r="I1" s="8"/>
      <c r="J1" s="8"/>
      <c r="K1" s="8"/>
      <c r="L1" s="8"/>
      <c r="M1" s="8"/>
      <c r="N1" s="8"/>
      <c r="O1" s="8"/>
      <c r="P1" s="8"/>
      <c r="Q1" s="8"/>
      <c r="R1" s="8"/>
      <c r="S1" s="8"/>
      <c r="T1" s="8"/>
    </row>
    <row r="2" spans="1:20" ht="18" customHeight="1">
      <c r="A2" s="9" t="s">
        <v>1</v>
      </c>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48" customHeight="1">
      <c r="A4" s="42">
        <v>1</v>
      </c>
      <c r="B4" s="19" t="s">
        <v>23</v>
      </c>
      <c r="C4" s="86" t="s">
        <v>24</v>
      </c>
      <c r="D4" s="71" t="s">
        <v>25</v>
      </c>
      <c r="E4" s="13" t="s">
        <v>26</v>
      </c>
      <c r="F4" s="72">
        <v>129</v>
      </c>
      <c r="G4" s="72">
        <v>520</v>
      </c>
      <c r="H4" s="72">
        <v>323</v>
      </c>
      <c r="I4" s="72">
        <v>10</v>
      </c>
      <c r="J4" s="72">
        <v>3230</v>
      </c>
      <c r="K4" s="65">
        <f>L4+M4+N4+O4+P4+Q4</f>
        <v>40.39</v>
      </c>
      <c r="L4" s="73">
        <v>16.15</v>
      </c>
      <c r="M4" s="73"/>
      <c r="N4" s="73"/>
      <c r="O4" s="73"/>
      <c r="P4" s="73"/>
      <c r="Q4" s="73">
        <v>24.24</v>
      </c>
      <c r="R4" s="66" t="s">
        <v>27</v>
      </c>
      <c r="S4" s="74" t="s">
        <v>28</v>
      </c>
      <c r="T4" s="34"/>
    </row>
    <row r="5" spans="1:20" ht="78" customHeight="1">
      <c r="A5" s="42"/>
      <c r="B5" s="19"/>
      <c r="C5" s="86" t="s">
        <v>29</v>
      </c>
      <c r="D5" s="71" t="s">
        <v>30</v>
      </c>
      <c r="E5" s="13" t="s">
        <v>26</v>
      </c>
      <c r="F5" s="72">
        <v>51</v>
      </c>
      <c r="G5" s="72">
        <v>153</v>
      </c>
      <c r="H5" s="72">
        <v>62</v>
      </c>
      <c r="I5" s="72">
        <v>10</v>
      </c>
      <c r="J5" s="72">
        <v>620</v>
      </c>
      <c r="K5" s="65">
        <v>30.84</v>
      </c>
      <c r="L5" s="73">
        <v>3.1</v>
      </c>
      <c r="M5" s="73"/>
      <c r="N5" s="73"/>
      <c r="O5" s="73"/>
      <c r="P5" s="73"/>
      <c r="Q5" s="73">
        <v>27.74</v>
      </c>
      <c r="R5" s="66" t="s">
        <v>31</v>
      </c>
      <c r="S5" s="74" t="s">
        <v>32</v>
      </c>
      <c r="T5" s="34"/>
    </row>
    <row r="6" spans="1:20" ht="93.75" customHeight="1">
      <c r="A6" s="42"/>
      <c r="B6" s="19"/>
      <c r="C6" s="86" t="s">
        <v>33</v>
      </c>
      <c r="D6" s="71" t="s">
        <v>34</v>
      </c>
      <c r="E6" s="13" t="s">
        <v>26</v>
      </c>
      <c r="F6" s="72">
        <v>92</v>
      </c>
      <c r="G6" s="72">
        <v>276</v>
      </c>
      <c r="H6" s="72">
        <v>478</v>
      </c>
      <c r="I6" s="72">
        <v>10</v>
      </c>
      <c r="J6" s="72">
        <v>4780</v>
      </c>
      <c r="K6" s="65">
        <v>59.8</v>
      </c>
      <c r="L6" s="73">
        <v>23.9</v>
      </c>
      <c r="M6" s="73"/>
      <c r="N6" s="73"/>
      <c r="O6" s="73"/>
      <c r="P6" s="73"/>
      <c r="Q6" s="73">
        <v>35.9</v>
      </c>
      <c r="R6" s="66" t="s">
        <v>35</v>
      </c>
      <c r="S6" s="74" t="s">
        <v>36</v>
      </c>
      <c r="T6" s="34"/>
    </row>
    <row r="7" spans="1:20" ht="30" customHeight="1">
      <c r="A7" s="42"/>
      <c r="B7" s="22" t="s">
        <v>37</v>
      </c>
      <c r="C7" s="87">
        <v>3</v>
      </c>
      <c r="D7" s="87">
        <v>3</v>
      </c>
      <c r="E7" s="88"/>
      <c r="F7" s="88">
        <f>SUM(F4:F6)</f>
        <v>272</v>
      </c>
      <c r="G7" s="88">
        <f>SUM(G4:G6)</f>
        <v>949</v>
      </c>
      <c r="H7" s="88">
        <f>SUM(H4:H6)</f>
        <v>863</v>
      </c>
      <c r="I7" s="88"/>
      <c r="J7" s="88">
        <f aca="true" t="shared" si="0" ref="J7:Q7">SUM(J4:J6)</f>
        <v>8630</v>
      </c>
      <c r="K7" s="88">
        <f t="shared" si="0"/>
        <v>131.03</v>
      </c>
      <c r="L7" s="88">
        <f t="shared" si="0"/>
        <v>43.15</v>
      </c>
      <c r="M7" s="88">
        <f t="shared" si="0"/>
        <v>0</v>
      </c>
      <c r="N7" s="88">
        <f t="shared" si="0"/>
        <v>0</v>
      </c>
      <c r="O7" s="88">
        <f t="shared" si="0"/>
        <v>0</v>
      </c>
      <c r="P7" s="88">
        <f t="shared" si="0"/>
        <v>0</v>
      </c>
      <c r="Q7" s="88">
        <f t="shared" si="0"/>
        <v>87.88</v>
      </c>
      <c r="R7" s="68"/>
      <c r="S7" s="69"/>
      <c r="T7" s="34"/>
    </row>
    <row r="8" spans="11:17" ht="18.75">
      <c r="K8" s="28"/>
      <c r="L8" s="28"/>
      <c r="M8" s="28"/>
      <c r="N8" s="28"/>
      <c r="O8" s="28"/>
      <c r="P8" s="28"/>
      <c r="Q8" s="28"/>
    </row>
  </sheetData>
  <sheetProtection/>
  <mergeCells count="5">
    <mergeCell ref="A1:T1"/>
    <mergeCell ref="A2:F2"/>
    <mergeCell ref="R2:T2"/>
    <mergeCell ref="A4:A7"/>
    <mergeCell ref="B4:B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T8"/>
  <sheetViews>
    <sheetView zoomScaleSheetLayoutView="100" workbookViewId="0" topLeftCell="D1">
      <selection activeCell="R5" sqref="R5"/>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343</v>
      </c>
      <c r="B1" s="8"/>
      <c r="C1" s="8"/>
      <c r="D1" s="8"/>
      <c r="E1" s="8"/>
      <c r="F1" s="8"/>
      <c r="G1" s="8"/>
      <c r="H1" s="8"/>
      <c r="I1" s="8"/>
      <c r="J1" s="8"/>
      <c r="K1" s="8"/>
      <c r="L1" s="8"/>
      <c r="M1" s="8"/>
      <c r="N1" s="8"/>
      <c r="O1" s="8"/>
      <c r="P1" s="8"/>
      <c r="Q1" s="8"/>
      <c r="R1" s="8"/>
      <c r="S1" s="8"/>
      <c r="T1" s="8"/>
    </row>
    <row r="2" spans="1:20" ht="18" customHeight="1">
      <c r="A2" s="9" t="s">
        <v>1</v>
      </c>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60" customHeight="1">
      <c r="A4" s="42">
        <v>3</v>
      </c>
      <c r="B4" s="19" t="s">
        <v>39</v>
      </c>
      <c r="C4" s="70" t="s">
        <v>40</v>
      </c>
      <c r="D4" s="60" t="s">
        <v>41</v>
      </c>
      <c r="E4" s="12" t="s">
        <v>26</v>
      </c>
      <c r="F4" s="62">
        <v>44</v>
      </c>
      <c r="G4" s="62">
        <v>132</v>
      </c>
      <c r="H4" s="62">
        <v>124</v>
      </c>
      <c r="I4" s="62">
        <v>10</v>
      </c>
      <c r="J4" s="62">
        <v>1240</v>
      </c>
      <c r="K4" s="65">
        <v>15.54</v>
      </c>
      <c r="L4" s="65">
        <v>6.2</v>
      </c>
      <c r="M4" s="65"/>
      <c r="N4" s="65"/>
      <c r="O4" s="65"/>
      <c r="P4" s="65"/>
      <c r="Q4" s="65">
        <v>9.34</v>
      </c>
      <c r="R4" s="66" t="s">
        <v>42</v>
      </c>
      <c r="S4" s="74" t="s">
        <v>43</v>
      </c>
      <c r="T4" s="34"/>
    </row>
    <row r="5" spans="1:20" ht="60" customHeight="1">
      <c r="A5" s="42"/>
      <c r="B5" s="19"/>
      <c r="C5" s="70" t="s">
        <v>44</v>
      </c>
      <c r="D5" s="60" t="s">
        <v>45</v>
      </c>
      <c r="E5" s="12" t="s">
        <v>26</v>
      </c>
      <c r="F5" s="62">
        <v>75</v>
      </c>
      <c r="G5" s="62">
        <v>225</v>
      </c>
      <c r="H5" s="62"/>
      <c r="I5" s="62"/>
      <c r="J5" s="62"/>
      <c r="K5" s="65"/>
      <c r="L5" s="65">
        <v>15.57</v>
      </c>
      <c r="M5" s="65"/>
      <c r="N5" s="65">
        <v>6.3</v>
      </c>
      <c r="O5" s="65"/>
      <c r="P5" s="65"/>
      <c r="Q5" s="65">
        <v>9.27</v>
      </c>
      <c r="R5" s="66" t="s">
        <v>344</v>
      </c>
      <c r="S5" s="74" t="s">
        <v>47</v>
      </c>
      <c r="T5" s="34"/>
    </row>
    <row r="6" spans="1:20" ht="111" customHeight="1">
      <c r="A6" s="42"/>
      <c r="B6" s="19"/>
      <c r="C6" s="70" t="s">
        <v>48</v>
      </c>
      <c r="D6" s="60" t="s">
        <v>49</v>
      </c>
      <c r="E6" s="12" t="s">
        <v>26</v>
      </c>
      <c r="F6" s="62">
        <v>94</v>
      </c>
      <c r="G6" s="62">
        <v>282</v>
      </c>
      <c r="H6" s="62"/>
      <c r="I6" s="62"/>
      <c r="J6" s="62"/>
      <c r="K6" s="65"/>
      <c r="L6" s="65">
        <v>38.09</v>
      </c>
      <c r="M6" s="65"/>
      <c r="N6" s="65">
        <v>15.24</v>
      </c>
      <c r="O6" s="65"/>
      <c r="P6" s="65"/>
      <c r="Q6" s="65">
        <v>22.85</v>
      </c>
      <c r="R6" s="66" t="s">
        <v>50</v>
      </c>
      <c r="S6" s="74" t="s">
        <v>47</v>
      </c>
      <c r="T6" s="34"/>
    </row>
    <row r="7" spans="1:20" ht="30" customHeight="1">
      <c r="A7" s="42"/>
      <c r="B7" s="22" t="s">
        <v>37</v>
      </c>
      <c r="C7" s="22">
        <v>3</v>
      </c>
      <c r="D7" s="22">
        <v>3</v>
      </c>
      <c r="E7" s="22"/>
      <c r="F7" s="85">
        <f>SUM(F4:F6)</f>
        <v>213</v>
      </c>
      <c r="G7" s="85">
        <f>SUM(G4:G6)</f>
        <v>639</v>
      </c>
      <c r="H7" s="85">
        <f>SUM(H4:H6)</f>
        <v>124</v>
      </c>
      <c r="I7" s="85"/>
      <c r="J7" s="85">
        <f>SUM(J4:J6)</f>
        <v>1240</v>
      </c>
      <c r="K7" s="76">
        <f>SUM(K4:K6)</f>
        <v>15.54</v>
      </c>
      <c r="L7" s="76">
        <f>SUM(L4:L6)</f>
        <v>59.86</v>
      </c>
      <c r="M7" s="76">
        <f>SUM(M4:M4)</f>
        <v>0</v>
      </c>
      <c r="N7" s="76">
        <f>SUM(N4:N4)</f>
        <v>0</v>
      </c>
      <c r="O7" s="76">
        <f>SUM(O4:O4)</f>
        <v>0</v>
      </c>
      <c r="P7" s="76">
        <f>SUM(P4:P4)</f>
        <v>0</v>
      </c>
      <c r="Q7" s="76">
        <f>SUM(Q4:Q4)</f>
        <v>9.34</v>
      </c>
      <c r="R7" s="68"/>
      <c r="S7" s="69"/>
      <c r="T7" s="34"/>
    </row>
    <row r="8" spans="11:17" ht="18.75">
      <c r="K8" s="28"/>
      <c r="L8" s="28"/>
      <c r="M8" s="28"/>
      <c r="N8" s="28"/>
      <c r="O8" s="28"/>
      <c r="P8" s="28"/>
      <c r="Q8" s="28"/>
    </row>
  </sheetData>
  <sheetProtection/>
  <mergeCells count="5">
    <mergeCell ref="A1:T1"/>
    <mergeCell ref="A2:F2"/>
    <mergeCell ref="R2:T2"/>
    <mergeCell ref="A4:A7"/>
    <mergeCell ref="B4:B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T20"/>
  <sheetViews>
    <sheetView zoomScaleSheetLayoutView="100" workbookViewId="0" topLeftCell="A1">
      <selection activeCell="L8" sqref="L8"/>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345</v>
      </c>
      <c r="B1" s="8"/>
      <c r="C1" s="8"/>
      <c r="D1" s="8"/>
      <c r="E1" s="8"/>
      <c r="F1" s="8"/>
      <c r="G1" s="8"/>
      <c r="H1" s="8"/>
      <c r="I1" s="8"/>
      <c r="J1" s="8"/>
      <c r="K1" s="8"/>
      <c r="L1" s="8"/>
      <c r="M1" s="8"/>
      <c r="N1" s="8"/>
      <c r="O1" s="8"/>
      <c r="P1" s="8"/>
      <c r="Q1" s="8"/>
      <c r="R1" s="8"/>
      <c r="S1" s="8"/>
      <c r="T1" s="8"/>
    </row>
    <row r="2" spans="1:20" ht="18" customHeight="1">
      <c r="A2" s="9"/>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51" customHeight="1">
      <c r="A4" s="42">
        <v>4</v>
      </c>
      <c r="B4" s="19" t="s">
        <v>51</v>
      </c>
      <c r="C4" s="70" t="s">
        <v>52</v>
      </c>
      <c r="D4" s="60" t="s">
        <v>53</v>
      </c>
      <c r="E4" s="12" t="s">
        <v>26</v>
      </c>
      <c r="F4" s="62">
        <v>96</v>
      </c>
      <c r="G4" s="62">
        <v>288</v>
      </c>
      <c r="H4" s="62">
        <v>248</v>
      </c>
      <c r="I4" s="62">
        <v>10</v>
      </c>
      <c r="J4" s="62">
        <v>2480</v>
      </c>
      <c r="K4" s="65">
        <f>L4+M4+N4+O4+P4+Q4</f>
        <v>49.68</v>
      </c>
      <c r="L4" s="65">
        <v>19.84</v>
      </c>
      <c r="M4" s="65"/>
      <c r="N4" s="65"/>
      <c r="O4" s="65"/>
      <c r="P4" s="65"/>
      <c r="Q4" s="65">
        <v>29.84</v>
      </c>
      <c r="R4" s="66" t="s">
        <v>54</v>
      </c>
      <c r="S4" s="74" t="s">
        <v>55</v>
      </c>
      <c r="T4" s="34"/>
    </row>
    <row r="5" spans="1:20" ht="51" customHeight="1">
      <c r="A5" s="42"/>
      <c r="B5" s="19"/>
      <c r="C5" s="12" t="s">
        <v>56</v>
      </c>
      <c r="D5" s="60" t="s">
        <v>57</v>
      </c>
      <c r="E5" s="12" t="s">
        <v>26</v>
      </c>
      <c r="F5" s="62">
        <v>109</v>
      </c>
      <c r="G5" s="62">
        <v>413</v>
      </c>
      <c r="H5" s="62">
        <v>214</v>
      </c>
      <c r="I5" s="62">
        <v>10</v>
      </c>
      <c r="J5" s="62">
        <v>2140</v>
      </c>
      <c r="K5" s="65">
        <f>L5+M5+N5+O5+P5+Q5</f>
        <v>26.65</v>
      </c>
      <c r="L5" s="65">
        <v>10.7</v>
      </c>
      <c r="M5" s="65"/>
      <c r="N5" s="65"/>
      <c r="O5" s="65"/>
      <c r="P5" s="65"/>
      <c r="Q5" s="65">
        <v>15.95</v>
      </c>
      <c r="R5" s="66" t="s">
        <v>58</v>
      </c>
      <c r="S5" s="67" t="s">
        <v>59</v>
      </c>
      <c r="T5" s="34"/>
    </row>
    <row r="6" spans="1:20" ht="72.75" customHeight="1">
      <c r="A6" s="42"/>
      <c r="B6" s="19"/>
      <c r="C6" s="83" t="s">
        <v>60</v>
      </c>
      <c r="D6" s="60" t="s">
        <v>61</v>
      </c>
      <c r="E6" s="12" t="s">
        <v>26</v>
      </c>
      <c r="F6" s="62">
        <v>153</v>
      </c>
      <c r="G6" s="62">
        <v>667</v>
      </c>
      <c r="H6" s="62">
        <v>488</v>
      </c>
      <c r="I6" s="62">
        <v>10</v>
      </c>
      <c r="J6" s="62">
        <v>4880</v>
      </c>
      <c r="K6" s="65">
        <f>L6+M6+N6+O6+P6+Q6</f>
        <v>61.05</v>
      </c>
      <c r="L6" s="65">
        <v>24.4</v>
      </c>
      <c r="M6" s="65"/>
      <c r="N6" s="65"/>
      <c r="O6" s="65"/>
      <c r="P6" s="65"/>
      <c r="Q6" s="65">
        <v>36.65</v>
      </c>
      <c r="R6" s="66" t="s">
        <v>62</v>
      </c>
      <c r="S6" s="67" t="s">
        <v>63</v>
      </c>
      <c r="T6" s="34"/>
    </row>
    <row r="7" spans="1:20" ht="60" customHeight="1">
      <c r="A7" s="42"/>
      <c r="B7" s="19"/>
      <c r="C7" s="83"/>
      <c r="D7" s="60" t="s">
        <v>64</v>
      </c>
      <c r="E7" s="12" t="s">
        <v>26</v>
      </c>
      <c r="F7" s="62">
        <v>160</v>
      </c>
      <c r="G7" s="62">
        <v>627</v>
      </c>
      <c r="H7" s="62">
        <v>496</v>
      </c>
      <c r="I7" s="62">
        <v>10</v>
      </c>
      <c r="J7" s="62">
        <v>4960</v>
      </c>
      <c r="K7" s="65">
        <f>L7+M7+N7+O7+P7+Q7</f>
        <v>61.94</v>
      </c>
      <c r="L7" s="65">
        <v>24.8</v>
      </c>
      <c r="M7" s="65"/>
      <c r="N7" s="65"/>
      <c r="O7" s="65"/>
      <c r="P7" s="65"/>
      <c r="Q7" s="65">
        <v>37.14</v>
      </c>
      <c r="R7" s="66" t="s">
        <v>65</v>
      </c>
      <c r="S7" s="84" t="s">
        <v>66</v>
      </c>
      <c r="T7" s="34"/>
    </row>
    <row r="8" spans="1:20" ht="45" customHeight="1">
      <c r="A8" s="42"/>
      <c r="B8" s="19"/>
      <c r="C8" s="61" t="s">
        <v>67</v>
      </c>
      <c r="D8" s="60" t="s">
        <v>68</v>
      </c>
      <c r="E8" s="12" t="s">
        <v>69</v>
      </c>
      <c r="F8" s="62">
        <v>47</v>
      </c>
      <c r="G8" s="62">
        <v>224</v>
      </c>
      <c r="H8" s="62">
        <v>131</v>
      </c>
      <c r="I8" s="62">
        <v>10</v>
      </c>
      <c r="J8" s="62">
        <v>1310</v>
      </c>
      <c r="K8" s="65">
        <f>L8+M8+N8+O8+P8+Q8</f>
        <v>16.33</v>
      </c>
      <c r="L8" s="65">
        <v>6.55</v>
      </c>
      <c r="M8" s="65"/>
      <c r="N8" s="65"/>
      <c r="O8" s="65"/>
      <c r="P8" s="65"/>
      <c r="Q8" s="65">
        <v>9.78</v>
      </c>
      <c r="R8" s="66" t="s">
        <v>70</v>
      </c>
      <c r="S8" s="67" t="s">
        <v>71</v>
      </c>
      <c r="T8" s="34"/>
    </row>
    <row r="9" spans="1:20" ht="45" customHeight="1">
      <c r="A9" s="42"/>
      <c r="B9" s="19"/>
      <c r="C9" s="70"/>
      <c r="D9" s="60" t="s">
        <v>72</v>
      </c>
      <c r="E9" s="12" t="s">
        <v>69</v>
      </c>
      <c r="F9" s="62">
        <v>42</v>
      </c>
      <c r="G9" s="62">
        <v>126</v>
      </c>
      <c r="H9" s="62">
        <v>109</v>
      </c>
      <c r="I9" s="62">
        <v>10</v>
      </c>
      <c r="J9" s="62">
        <v>1090</v>
      </c>
      <c r="K9" s="65">
        <v>21.8</v>
      </c>
      <c r="L9" s="65">
        <v>8.72</v>
      </c>
      <c r="M9" s="65"/>
      <c r="N9" s="65"/>
      <c r="O9" s="65"/>
      <c r="P9" s="65"/>
      <c r="Q9" s="65">
        <v>13.08</v>
      </c>
      <c r="R9" s="66" t="s">
        <v>73</v>
      </c>
      <c r="S9" s="67" t="s">
        <v>74</v>
      </c>
      <c r="T9" s="34"/>
    </row>
    <row r="10" spans="1:20" ht="57.75" customHeight="1">
      <c r="A10" s="42"/>
      <c r="B10" s="19"/>
      <c r="C10" s="12" t="s">
        <v>75</v>
      </c>
      <c r="D10" s="60" t="s">
        <v>76</v>
      </c>
      <c r="E10" s="12" t="s">
        <v>69</v>
      </c>
      <c r="F10" s="62">
        <v>85</v>
      </c>
      <c r="G10" s="62">
        <v>377</v>
      </c>
      <c r="H10" s="62">
        <v>233</v>
      </c>
      <c r="I10" s="62">
        <v>10</v>
      </c>
      <c r="J10" s="62">
        <v>2330</v>
      </c>
      <c r="K10" s="65">
        <f aca="true" t="shared" si="0" ref="K10:K16">L10+M10+N10+O10+P10+Q10</f>
        <v>29.11</v>
      </c>
      <c r="L10" s="65">
        <v>11.65</v>
      </c>
      <c r="M10" s="65"/>
      <c r="N10" s="65"/>
      <c r="O10" s="65"/>
      <c r="P10" s="65"/>
      <c r="Q10" s="65">
        <v>17.46</v>
      </c>
      <c r="R10" s="66" t="s">
        <v>77</v>
      </c>
      <c r="S10" s="67" t="s">
        <v>78</v>
      </c>
      <c r="T10" s="34"/>
    </row>
    <row r="11" spans="1:20" ht="52.5" customHeight="1">
      <c r="A11" s="42"/>
      <c r="B11" s="19"/>
      <c r="C11" s="63" t="s">
        <v>79</v>
      </c>
      <c r="D11" s="60" t="s">
        <v>80</v>
      </c>
      <c r="E11" s="12" t="s">
        <v>26</v>
      </c>
      <c r="F11" s="62">
        <v>60</v>
      </c>
      <c r="G11" s="62">
        <v>180</v>
      </c>
      <c r="H11" s="62">
        <v>229</v>
      </c>
      <c r="I11" s="62">
        <v>10</v>
      </c>
      <c r="J11" s="62">
        <v>2290</v>
      </c>
      <c r="K11" s="65">
        <f t="shared" si="0"/>
        <v>45.74</v>
      </c>
      <c r="L11" s="65">
        <v>18.32</v>
      </c>
      <c r="M11" s="65"/>
      <c r="N11" s="65"/>
      <c r="O11" s="65"/>
      <c r="P11" s="65"/>
      <c r="Q11" s="65">
        <v>27.42</v>
      </c>
      <c r="R11" s="66" t="s">
        <v>81</v>
      </c>
      <c r="S11" s="67" t="s">
        <v>82</v>
      </c>
      <c r="T11" s="34"/>
    </row>
    <row r="12" spans="1:20" ht="60" customHeight="1">
      <c r="A12" s="42"/>
      <c r="B12" s="19"/>
      <c r="C12" s="70"/>
      <c r="D12" s="60" t="s">
        <v>83</v>
      </c>
      <c r="E12" s="12" t="s">
        <v>26</v>
      </c>
      <c r="F12" s="62">
        <v>45</v>
      </c>
      <c r="G12" s="62">
        <v>135</v>
      </c>
      <c r="H12" s="62">
        <v>252</v>
      </c>
      <c r="I12" s="62">
        <v>10</v>
      </c>
      <c r="J12" s="62">
        <v>2520</v>
      </c>
      <c r="K12" s="65">
        <f t="shared" si="0"/>
        <v>50.34</v>
      </c>
      <c r="L12" s="65">
        <v>20.16</v>
      </c>
      <c r="M12" s="65"/>
      <c r="N12" s="65"/>
      <c r="O12" s="65"/>
      <c r="P12" s="65"/>
      <c r="Q12" s="65">
        <v>30.18</v>
      </c>
      <c r="R12" s="66" t="s">
        <v>84</v>
      </c>
      <c r="S12" s="67" t="s">
        <v>82</v>
      </c>
      <c r="T12" s="34"/>
    </row>
    <row r="13" spans="1:20" ht="51" customHeight="1">
      <c r="A13" s="42"/>
      <c r="B13" s="19"/>
      <c r="C13" s="12" t="s">
        <v>85</v>
      </c>
      <c r="D13" s="60" t="s">
        <v>86</v>
      </c>
      <c r="E13" s="12" t="s">
        <v>69</v>
      </c>
      <c r="F13" s="62">
        <v>127</v>
      </c>
      <c r="G13" s="62">
        <v>501</v>
      </c>
      <c r="H13" s="62">
        <v>342</v>
      </c>
      <c r="I13" s="62">
        <v>10</v>
      </c>
      <c r="J13" s="62">
        <v>3420</v>
      </c>
      <c r="K13" s="65">
        <f t="shared" si="0"/>
        <v>42.71</v>
      </c>
      <c r="L13" s="65">
        <v>17.1</v>
      </c>
      <c r="M13" s="65"/>
      <c r="N13" s="65"/>
      <c r="O13" s="65"/>
      <c r="P13" s="65"/>
      <c r="Q13" s="65">
        <v>25.61</v>
      </c>
      <c r="R13" s="66" t="s">
        <v>87</v>
      </c>
      <c r="S13" s="67" t="s">
        <v>88</v>
      </c>
      <c r="T13" s="34"/>
    </row>
    <row r="14" spans="1:20" ht="60" customHeight="1">
      <c r="A14" s="42"/>
      <c r="B14" s="19"/>
      <c r="C14" s="12"/>
      <c r="D14" s="12" t="s">
        <v>89</v>
      </c>
      <c r="E14" s="12" t="s">
        <v>26</v>
      </c>
      <c r="F14" s="62">
        <v>212</v>
      </c>
      <c r="G14" s="62">
        <v>868</v>
      </c>
      <c r="H14" s="62">
        <v>534</v>
      </c>
      <c r="I14" s="62">
        <v>10</v>
      </c>
      <c r="J14" s="62">
        <v>5340</v>
      </c>
      <c r="K14" s="65">
        <f t="shared" si="0"/>
        <v>66.7</v>
      </c>
      <c r="L14" s="65">
        <v>26.7</v>
      </c>
      <c r="M14" s="65"/>
      <c r="N14" s="65"/>
      <c r="O14" s="65"/>
      <c r="P14" s="65"/>
      <c r="Q14" s="65">
        <v>40</v>
      </c>
      <c r="R14" s="66" t="s">
        <v>90</v>
      </c>
      <c r="S14" s="67" t="s">
        <v>91</v>
      </c>
      <c r="T14" s="34"/>
    </row>
    <row r="15" spans="1:20" ht="60" customHeight="1">
      <c r="A15" s="42"/>
      <c r="B15" s="19"/>
      <c r="C15" s="12" t="s">
        <v>92</v>
      </c>
      <c r="D15" s="79" t="s">
        <v>93</v>
      </c>
      <c r="E15" s="12" t="s">
        <v>26</v>
      </c>
      <c r="F15" s="62">
        <v>59</v>
      </c>
      <c r="G15" s="62">
        <v>177</v>
      </c>
      <c r="H15" s="62">
        <v>296</v>
      </c>
      <c r="I15" s="62">
        <v>10</v>
      </c>
      <c r="J15" s="62">
        <v>2960</v>
      </c>
      <c r="K15" s="65">
        <f t="shared" si="0"/>
        <v>37</v>
      </c>
      <c r="L15" s="65">
        <v>14.8</v>
      </c>
      <c r="M15" s="65"/>
      <c r="N15" s="65"/>
      <c r="O15" s="65"/>
      <c r="P15" s="65"/>
      <c r="Q15" s="65">
        <v>22.2</v>
      </c>
      <c r="R15" s="66" t="s">
        <v>94</v>
      </c>
      <c r="S15" s="67" t="s">
        <v>95</v>
      </c>
      <c r="T15" s="34"/>
    </row>
    <row r="16" spans="1:20" ht="76.5" customHeight="1">
      <c r="A16" s="42"/>
      <c r="B16" s="19"/>
      <c r="C16" s="12" t="s">
        <v>96</v>
      </c>
      <c r="D16" s="79" t="s">
        <v>97</v>
      </c>
      <c r="E16" s="12" t="s">
        <v>26</v>
      </c>
      <c r="F16" s="62">
        <v>76</v>
      </c>
      <c r="G16" s="62">
        <v>228</v>
      </c>
      <c r="H16" s="62">
        <v>242</v>
      </c>
      <c r="I16" s="62">
        <v>10</v>
      </c>
      <c r="J16" s="62">
        <v>2420</v>
      </c>
      <c r="K16" s="65">
        <f t="shared" si="0"/>
        <v>48.33</v>
      </c>
      <c r="L16" s="65">
        <v>19.36</v>
      </c>
      <c r="M16" s="65"/>
      <c r="N16" s="65"/>
      <c r="O16" s="65"/>
      <c r="P16" s="65"/>
      <c r="Q16" s="65">
        <v>28.97</v>
      </c>
      <c r="R16" s="66" t="s">
        <v>98</v>
      </c>
      <c r="S16" s="67" t="s">
        <v>99</v>
      </c>
      <c r="T16" s="34"/>
    </row>
    <row r="17" spans="1:20" ht="76.5" customHeight="1">
      <c r="A17" s="42"/>
      <c r="B17" s="19"/>
      <c r="C17" s="12" t="s">
        <v>100</v>
      </c>
      <c r="D17" s="79" t="s">
        <v>101</v>
      </c>
      <c r="E17" s="12" t="s">
        <v>69</v>
      </c>
      <c r="F17" s="62">
        <v>56</v>
      </c>
      <c r="G17" s="62">
        <v>168</v>
      </c>
      <c r="H17" s="62">
        <v>200</v>
      </c>
      <c r="I17" s="62">
        <v>10</v>
      </c>
      <c r="J17" s="62">
        <v>200</v>
      </c>
      <c r="K17" s="65">
        <v>40.14</v>
      </c>
      <c r="L17" s="65">
        <v>16</v>
      </c>
      <c r="M17" s="65"/>
      <c r="N17" s="65"/>
      <c r="O17" s="65"/>
      <c r="P17" s="65"/>
      <c r="Q17" s="65">
        <v>24.14</v>
      </c>
      <c r="R17" s="66" t="s">
        <v>102</v>
      </c>
      <c r="S17" s="67" t="s">
        <v>103</v>
      </c>
      <c r="T17" s="34"/>
    </row>
    <row r="18" spans="1:20" ht="57" customHeight="1">
      <c r="A18" s="42"/>
      <c r="B18" s="19"/>
      <c r="C18" s="12" t="s">
        <v>104</v>
      </c>
      <c r="D18" s="79" t="s">
        <v>105</v>
      </c>
      <c r="E18" s="12" t="s">
        <v>26</v>
      </c>
      <c r="F18" s="62">
        <v>98</v>
      </c>
      <c r="G18" s="62">
        <v>294</v>
      </c>
      <c r="H18" s="62">
        <v>235</v>
      </c>
      <c r="I18" s="62">
        <v>10</v>
      </c>
      <c r="J18" s="62">
        <v>2350</v>
      </c>
      <c r="K18" s="65">
        <v>47.03</v>
      </c>
      <c r="L18" s="65">
        <v>18.8</v>
      </c>
      <c r="M18" s="65"/>
      <c r="N18" s="65"/>
      <c r="O18" s="65"/>
      <c r="P18" s="65"/>
      <c r="Q18" s="65">
        <v>28.23</v>
      </c>
      <c r="R18" s="66" t="s">
        <v>106</v>
      </c>
      <c r="S18" s="67" t="s">
        <v>107</v>
      </c>
      <c r="T18" s="34"/>
    </row>
    <row r="19" spans="1:20" s="82" customFormat="1" ht="33" customHeight="1">
      <c r="A19" s="42"/>
      <c r="B19" s="22" t="s">
        <v>37</v>
      </c>
      <c r="C19" s="22">
        <v>11</v>
      </c>
      <c r="D19" s="22">
        <v>15</v>
      </c>
      <c r="E19" s="22"/>
      <c r="F19" s="64">
        <f>SUM(F4:F18)</f>
        <v>1425</v>
      </c>
      <c r="G19" s="64">
        <f>SUM(G4:G18)</f>
        <v>5273</v>
      </c>
      <c r="H19" s="64">
        <f>SUM(H4:H18)</f>
        <v>4249</v>
      </c>
      <c r="I19" s="64"/>
      <c r="J19" s="64">
        <f aca="true" t="shared" si="1" ref="J19:Q19">SUM(J4:J18)</f>
        <v>40690</v>
      </c>
      <c r="K19" s="76">
        <f t="shared" si="1"/>
        <v>644.55</v>
      </c>
      <c r="L19" s="76">
        <f t="shared" si="1"/>
        <v>257.9</v>
      </c>
      <c r="M19" s="76">
        <f t="shared" si="1"/>
        <v>0</v>
      </c>
      <c r="N19" s="76">
        <f t="shared" si="1"/>
        <v>0</v>
      </c>
      <c r="O19" s="76">
        <f t="shared" si="1"/>
        <v>0</v>
      </c>
      <c r="P19" s="76">
        <f t="shared" si="1"/>
        <v>0</v>
      </c>
      <c r="Q19" s="76">
        <f t="shared" si="1"/>
        <v>386.65</v>
      </c>
      <c r="R19" s="68"/>
      <c r="S19" s="69"/>
      <c r="T19" s="59"/>
    </row>
    <row r="20" spans="11:17" ht="18.75">
      <c r="K20" s="28"/>
      <c r="L20" s="28"/>
      <c r="M20" s="28"/>
      <c r="N20" s="28"/>
      <c r="O20" s="28"/>
      <c r="P20" s="28"/>
      <c r="Q20" s="28"/>
    </row>
  </sheetData>
  <sheetProtection/>
  <mergeCells count="9">
    <mergeCell ref="A1:T1"/>
    <mergeCell ref="A2:F2"/>
    <mergeCell ref="R2:T2"/>
    <mergeCell ref="A4:A19"/>
    <mergeCell ref="B4:B18"/>
    <mergeCell ref="C6:C7"/>
    <mergeCell ref="C8:C9"/>
    <mergeCell ref="C11:C12"/>
    <mergeCell ref="C13:C1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23"/>
  <sheetViews>
    <sheetView zoomScaleSheetLayoutView="100" workbookViewId="0" topLeftCell="A19">
      <selection activeCell="L25" sqref="L25"/>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346</v>
      </c>
      <c r="B1" s="8"/>
      <c r="C1" s="8"/>
      <c r="D1" s="8"/>
      <c r="E1" s="8"/>
      <c r="F1" s="8"/>
      <c r="G1" s="8"/>
      <c r="H1" s="8"/>
      <c r="I1" s="8"/>
      <c r="J1" s="8"/>
      <c r="K1" s="8"/>
      <c r="L1" s="8"/>
      <c r="M1" s="8"/>
      <c r="N1" s="8"/>
      <c r="O1" s="8"/>
      <c r="P1" s="8"/>
      <c r="Q1" s="8"/>
      <c r="R1" s="8"/>
      <c r="S1" s="8"/>
      <c r="T1" s="8"/>
    </row>
    <row r="2" spans="1:20" ht="18" customHeight="1">
      <c r="A2" s="9"/>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33" customHeight="1">
      <c r="A4" s="42">
        <v>5</v>
      </c>
      <c r="B4" s="15" t="s">
        <v>108</v>
      </c>
      <c r="C4" s="12" t="s">
        <v>109</v>
      </c>
      <c r="D4" s="71" t="s">
        <v>110</v>
      </c>
      <c r="E4" s="13" t="s">
        <v>26</v>
      </c>
      <c r="F4" s="72">
        <v>60</v>
      </c>
      <c r="G4" s="72">
        <v>285</v>
      </c>
      <c r="H4" s="72">
        <v>150</v>
      </c>
      <c r="I4" s="72">
        <v>10</v>
      </c>
      <c r="J4" s="72">
        <v>1500</v>
      </c>
      <c r="K4" s="65">
        <f aca="true" t="shared" si="0" ref="K4:K17">L4+M4+N4+O4+P4+Q4</f>
        <v>18.68</v>
      </c>
      <c r="L4" s="73">
        <v>7.5</v>
      </c>
      <c r="M4" s="73"/>
      <c r="N4" s="73"/>
      <c r="O4" s="73"/>
      <c r="P4" s="73"/>
      <c r="Q4" s="73">
        <v>11.18</v>
      </c>
      <c r="R4" s="77" t="s">
        <v>111</v>
      </c>
      <c r="S4" s="78" t="s">
        <v>112</v>
      </c>
      <c r="T4" s="34"/>
    </row>
    <row r="5" spans="1:20" ht="54.75" customHeight="1">
      <c r="A5" s="42"/>
      <c r="B5" s="19"/>
      <c r="C5" s="12"/>
      <c r="D5" s="71" t="s">
        <v>110</v>
      </c>
      <c r="E5" s="13" t="s">
        <v>26</v>
      </c>
      <c r="F5" s="72">
        <v>204</v>
      </c>
      <c r="G5" s="72">
        <v>762</v>
      </c>
      <c r="H5" s="72">
        <v>398</v>
      </c>
      <c r="I5" s="72">
        <v>10</v>
      </c>
      <c r="J5" s="72">
        <v>3980</v>
      </c>
      <c r="K5" s="65">
        <f t="shared" si="0"/>
        <v>49.68</v>
      </c>
      <c r="L5" s="73">
        <v>19.9</v>
      </c>
      <c r="M5" s="73"/>
      <c r="N5" s="73"/>
      <c r="O5" s="73"/>
      <c r="P5" s="73"/>
      <c r="Q5" s="73">
        <v>29.78</v>
      </c>
      <c r="R5" s="77" t="s">
        <v>113</v>
      </c>
      <c r="S5" s="78" t="s">
        <v>112</v>
      </c>
      <c r="T5" s="34"/>
    </row>
    <row r="6" spans="1:20" ht="39.75" customHeight="1">
      <c r="A6" s="42"/>
      <c r="B6" s="19"/>
      <c r="C6" s="12"/>
      <c r="D6" s="71" t="s">
        <v>114</v>
      </c>
      <c r="E6" s="13" t="s">
        <v>26</v>
      </c>
      <c r="F6" s="72">
        <v>49</v>
      </c>
      <c r="G6" s="72">
        <v>214</v>
      </c>
      <c r="H6" s="72">
        <v>135</v>
      </c>
      <c r="I6" s="72">
        <v>10</v>
      </c>
      <c r="J6" s="72">
        <v>1350</v>
      </c>
      <c r="K6" s="65">
        <f t="shared" si="0"/>
        <v>16.740000000000002</v>
      </c>
      <c r="L6" s="73">
        <v>6.75</v>
      </c>
      <c r="M6" s="73"/>
      <c r="N6" s="73"/>
      <c r="O6" s="73"/>
      <c r="P6" s="73"/>
      <c r="Q6" s="73">
        <v>9.99</v>
      </c>
      <c r="R6" s="77" t="s">
        <v>115</v>
      </c>
      <c r="S6" s="78" t="s">
        <v>116</v>
      </c>
      <c r="T6" s="34"/>
    </row>
    <row r="7" spans="1:20" ht="81.75" customHeight="1">
      <c r="A7" s="42"/>
      <c r="B7" s="19"/>
      <c r="C7" s="12"/>
      <c r="D7" s="71" t="s">
        <v>117</v>
      </c>
      <c r="E7" s="13" t="s">
        <v>69</v>
      </c>
      <c r="F7" s="72">
        <v>127</v>
      </c>
      <c r="G7" s="72">
        <v>501</v>
      </c>
      <c r="H7" s="72">
        <v>330</v>
      </c>
      <c r="I7" s="72">
        <v>10</v>
      </c>
      <c r="J7" s="72">
        <v>3300</v>
      </c>
      <c r="K7" s="65">
        <f t="shared" si="0"/>
        <v>41.269999999999996</v>
      </c>
      <c r="L7" s="73">
        <v>16.5</v>
      </c>
      <c r="M7" s="73"/>
      <c r="N7" s="73"/>
      <c r="O7" s="73"/>
      <c r="P7" s="73"/>
      <c r="Q7" s="73">
        <v>24.77</v>
      </c>
      <c r="R7" s="77" t="s">
        <v>118</v>
      </c>
      <c r="S7" s="78" t="s">
        <v>119</v>
      </c>
      <c r="T7" s="34"/>
    </row>
    <row r="8" spans="1:20" ht="57.75" customHeight="1">
      <c r="A8" s="42"/>
      <c r="B8" s="19"/>
      <c r="C8" s="12"/>
      <c r="D8" s="60" t="s">
        <v>120</v>
      </c>
      <c r="E8" s="12" t="s">
        <v>26</v>
      </c>
      <c r="F8" s="62">
        <v>46</v>
      </c>
      <c r="G8" s="62">
        <v>156</v>
      </c>
      <c r="H8" s="62">
        <v>105</v>
      </c>
      <c r="I8" s="62">
        <v>10</v>
      </c>
      <c r="J8" s="62">
        <v>1050</v>
      </c>
      <c r="K8" s="65">
        <f t="shared" si="0"/>
        <v>39.269999999999996</v>
      </c>
      <c r="L8" s="65">
        <v>5.25</v>
      </c>
      <c r="M8" s="65"/>
      <c r="N8" s="65"/>
      <c r="O8" s="65">
        <v>10.45</v>
      </c>
      <c r="P8" s="65"/>
      <c r="Q8" s="65">
        <v>23.57</v>
      </c>
      <c r="R8" s="66" t="s">
        <v>121</v>
      </c>
      <c r="S8" s="67" t="s">
        <v>122</v>
      </c>
      <c r="T8" s="34"/>
    </row>
    <row r="9" spans="1:20" ht="49.5" customHeight="1">
      <c r="A9" s="42"/>
      <c r="B9" s="19"/>
      <c r="C9" s="70" t="s">
        <v>123</v>
      </c>
      <c r="D9" s="12" t="s">
        <v>124</v>
      </c>
      <c r="E9" s="12" t="s">
        <v>26</v>
      </c>
      <c r="F9" s="62">
        <v>183</v>
      </c>
      <c r="G9" s="62">
        <v>632</v>
      </c>
      <c r="H9" s="62">
        <v>272</v>
      </c>
      <c r="I9" s="62">
        <v>10</v>
      </c>
      <c r="J9" s="62">
        <v>2720</v>
      </c>
      <c r="K9" s="65">
        <f t="shared" si="0"/>
        <v>49.25</v>
      </c>
      <c r="L9" s="65">
        <v>13.6</v>
      </c>
      <c r="M9" s="65"/>
      <c r="N9" s="65"/>
      <c r="O9" s="65">
        <v>6.1</v>
      </c>
      <c r="P9" s="65"/>
      <c r="Q9" s="65">
        <v>29.55</v>
      </c>
      <c r="R9" s="66" t="s">
        <v>125</v>
      </c>
      <c r="S9" s="67" t="s">
        <v>66</v>
      </c>
      <c r="T9" s="34"/>
    </row>
    <row r="10" spans="1:20" ht="45" customHeight="1">
      <c r="A10" s="42"/>
      <c r="B10" s="19"/>
      <c r="C10" s="12" t="s">
        <v>126</v>
      </c>
      <c r="D10" s="60" t="s">
        <v>127</v>
      </c>
      <c r="E10" s="12" t="s">
        <v>26</v>
      </c>
      <c r="F10" s="62">
        <v>19</v>
      </c>
      <c r="G10" s="62">
        <v>74</v>
      </c>
      <c r="H10" s="62">
        <v>39</v>
      </c>
      <c r="I10" s="62">
        <v>10</v>
      </c>
      <c r="J10" s="62">
        <v>390</v>
      </c>
      <c r="K10" s="65">
        <f t="shared" si="0"/>
        <v>19.89</v>
      </c>
      <c r="L10" s="65">
        <v>1.95</v>
      </c>
      <c r="M10" s="65"/>
      <c r="N10" s="65"/>
      <c r="O10" s="65">
        <v>6.01</v>
      </c>
      <c r="P10" s="65"/>
      <c r="Q10" s="65">
        <v>11.93</v>
      </c>
      <c r="R10" s="66" t="s">
        <v>128</v>
      </c>
      <c r="S10" s="67" t="s">
        <v>129</v>
      </c>
      <c r="T10" s="34"/>
    </row>
    <row r="11" spans="1:20" ht="59.25" customHeight="1">
      <c r="A11" s="42"/>
      <c r="B11" s="19"/>
      <c r="C11" s="12" t="s">
        <v>130</v>
      </c>
      <c r="D11" s="60" t="s">
        <v>131</v>
      </c>
      <c r="E11" s="12" t="s">
        <v>26</v>
      </c>
      <c r="F11" s="62">
        <v>260</v>
      </c>
      <c r="G11" s="62">
        <v>836</v>
      </c>
      <c r="H11" s="62">
        <v>441</v>
      </c>
      <c r="I11" s="62">
        <v>10</v>
      </c>
      <c r="J11" s="62">
        <v>4410</v>
      </c>
      <c r="K11" s="65">
        <f t="shared" si="0"/>
        <v>55.22</v>
      </c>
      <c r="L11" s="65">
        <v>22.05</v>
      </c>
      <c r="M11" s="65"/>
      <c r="N11" s="65"/>
      <c r="O11" s="65"/>
      <c r="P11" s="65"/>
      <c r="Q11" s="65">
        <v>33.17</v>
      </c>
      <c r="R11" s="66" t="s">
        <v>132</v>
      </c>
      <c r="S11" s="67" t="s">
        <v>133</v>
      </c>
      <c r="T11" s="34"/>
    </row>
    <row r="12" spans="1:20" ht="59.25" customHeight="1">
      <c r="A12" s="42"/>
      <c r="B12" s="19"/>
      <c r="C12" s="12"/>
      <c r="D12" s="60" t="s">
        <v>134</v>
      </c>
      <c r="E12" s="12" t="s">
        <v>26</v>
      </c>
      <c r="F12" s="62">
        <v>364</v>
      </c>
      <c r="G12" s="62">
        <v>1092</v>
      </c>
      <c r="H12" s="62">
        <v>272</v>
      </c>
      <c r="I12" s="62">
        <v>10</v>
      </c>
      <c r="J12" s="62">
        <v>2720</v>
      </c>
      <c r="K12" s="65">
        <f t="shared" si="0"/>
        <v>34</v>
      </c>
      <c r="L12" s="65">
        <v>13.6</v>
      </c>
      <c r="M12" s="65"/>
      <c r="N12" s="65"/>
      <c r="O12" s="65"/>
      <c r="P12" s="65"/>
      <c r="Q12" s="65">
        <v>20.4</v>
      </c>
      <c r="R12" s="66" t="s">
        <v>135</v>
      </c>
      <c r="S12" s="67" t="s">
        <v>136</v>
      </c>
      <c r="T12" s="34"/>
    </row>
    <row r="13" spans="1:20" ht="35.25" customHeight="1">
      <c r="A13" s="42"/>
      <c r="B13" s="19"/>
      <c r="C13" s="63" t="s">
        <v>137</v>
      </c>
      <c r="D13" s="60" t="s">
        <v>138</v>
      </c>
      <c r="E13" s="12" t="s">
        <v>26</v>
      </c>
      <c r="F13" s="62">
        <v>58</v>
      </c>
      <c r="G13" s="62">
        <v>298</v>
      </c>
      <c r="H13" s="62">
        <v>218</v>
      </c>
      <c r="I13" s="62">
        <v>10</v>
      </c>
      <c r="J13" s="62">
        <v>2180</v>
      </c>
      <c r="K13" s="65">
        <f t="shared" si="0"/>
        <v>45.86</v>
      </c>
      <c r="L13" s="65">
        <v>10.9</v>
      </c>
      <c r="M13" s="65"/>
      <c r="N13" s="65"/>
      <c r="O13" s="65">
        <v>7.44</v>
      </c>
      <c r="P13" s="65"/>
      <c r="Q13" s="65">
        <v>27.52</v>
      </c>
      <c r="R13" s="66" t="s">
        <v>139</v>
      </c>
      <c r="S13" s="67" t="s">
        <v>140</v>
      </c>
      <c r="T13" s="34"/>
    </row>
    <row r="14" spans="1:20" ht="51" customHeight="1">
      <c r="A14" s="42"/>
      <c r="B14" s="19"/>
      <c r="C14" s="70"/>
      <c r="D14" s="60" t="s">
        <v>141</v>
      </c>
      <c r="E14" s="12" t="s">
        <v>26</v>
      </c>
      <c r="F14" s="62">
        <v>66</v>
      </c>
      <c r="G14" s="62">
        <v>229</v>
      </c>
      <c r="H14" s="62">
        <v>150</v>
      </c>
      <c r="I14" s="62">
        <v>10</v>
      </c>
      <c r="J14" s="62">
        <v>1500</v>
      </c>
      <c r="K14" s="65">
        <f t="shared" si="0"/>
        <v>53.47</v>
      </c>
      <c r="L14" s="65">
        <v>7.5</v>
      </c>
      <c r="M14" s="65"/>
      <c r="N14" s="65"/>
      <c r="O14" s="65">
        <v>13.89</v>
      </c>
      <c r="P14" s="65"/>
      <c r="Q14" s="65">
        <v>32.08</v>
      </c>
      <c r="R14" s="66" t="s">
        <v>142</v>
      </c>
      <c r="S14" s="67" t="s">
        <v>143</v>
      </c>
      <c r="T14" s="34"/>
    </row>
    <row r="15" spans="1:20" ht="60" customHeight="1">
      <c r="A15" s="42"/>
      <c r="B15" s="19"/>
      <c r="C15" s="61" t="s">
        <v>144</v>
      </c>
      <c r="D15" s="79" t="s">
        <v>145</v>
      </c>
      <c r="E15" s="12" t="s">
        <v>26</v>
      </c>
      <c r="F15" s="62">
        <v>74</v>
      </c>
      <c r="G15" s="62">
        <v>222</v>
      </c>
      <c r="H15" s="62">
        <v>461</v>
      </c>
      <c r="I15" s="62">
        <v>10</v>
      </c>
      <c r="J15" s="62">
        <v>4610</v>
      </c>
      <c r="K15" s="65">
        <f t="shared" si="0"/>
        <v>57.599999999999994</v>
      </c>
      <c r="L15" s="65">
        <v>23.05</v>
      </c>
      <c r="M15" s="65"/>
      <c r="N15" s="65"/>
      <c r="O15" s="65"/>
      <c r="P15" s="65"/>
      <c r="Q15" s="65">
        <v>34.55</v>
      </c>
      <c r="R15" s="66" t="s">
        <v>146</v>
      </c>
      <c r="S15" s="67" t="s">
        <v>147</v>
      </c>
      <c r="T15" s="34"/>
    </row>
    <row r="16" spans="1:20" ht="60" customHeight="1">
      <c r="A16" s="42"/>
      <c r="B16" s="19"/>
      <c r="C16" s="70"/>
      <c r="D16" s="79" t="s">
        <v>148</v>
      </c>
      <c r="E16" s="12" t="s">
        <v>69</v>
      </c>
      <c r="F16" s="62">
        <v>71</v>
      </c>
      <c r="G16" s="62">
        <v>213</v>
      </c>
      <c r="H16" s="62">
        <v>317</v>
      </c>
      <c r="I16" s="62">
        <v>10</v>
      </c>
      <c r="J16" s="62">
        <v>3170</v>
      </c>
      <c r="K16" s="65">
        <f t="shared" si="0"/>
        <v>39.66</v>
      </c>
      <c r="L16" s="65">
        <v>15.85</v>
      </c>
      <c r="M16" s="65"/>
      <c r="N16" s="65"/>
      <c r="O16" s="65"/>
      <c r="P16" s="65"/>
      <c r="Q16" s="65">
        <v>23.81</v>
      </c>
      <c r="R16" s="66" t="s">
        <v>149</v>
      </c>
      <c r="S16" s="67" t="s">
        <v>150</v>
      </c>
      <c r="T16" s="34"/>
    </row>
    <row r="17" spans="1:20" ht="66" customHeight="1">
      <c r="A17" s="42"/>
      <c r="B17" s="19"/>
      <c r="C17" s="61" t="s">
        <v>151</v>
      </c>
      <c r="D17" s="79" t="s">
        <v>152</v>
      </c>
      <c r="E17" s="12" t="s">
        <v>26</v>
      </c>
      <c r="F17" s="62">
        <v>161</v>
      </c>
      <c r="G17" s="62">
        <v>483</v>
      </c>
      <c r="H17" s="62">
        <v>324</v>
      </c>
      <c r="I17" s="62">
        <v>10</v>
      </c>
      <c r="J17" s="62">
        <v>3240</v>
      </c>
      <c r="K17" s="65">
        <f t="shared" si="0"/>
        <v>78.12</v>
      </c>
      <c r="L17" s="65">
        <v>19.44</v>
      </c>
      <c r="M17" s="65"/>
      <c r="N17" s="65"/>
      <c r="O17" s="65"/>
      <c r="P17" s="65">
        <v>11.8</v>
      </c>
      <c r="Q17" s="65">
        <v>46.88</v>
      </c>
      <c r="R17" s="66" t="s">
        <v>153</v>
      </c>
      <c r="S17" s="67" t="s">
        <v>154</v>
      </c>
      <c r="T17" s="34"/>
    </row>
    <row r="18" spans="1:20" ht="66" customHeight="1">
      <c r="A18" s="42"/>
      <c r="B18" s="19"/>
      <c r="C18" s="70"/>
      <c r="D18" s="79" t="s">
        <v>155</v>
      </c>
      <c r="E18" s="12" t="s">
        <v>26</v>
      </c>
      <c r="F18" s="62">
        <v>170</v>
      </c>
      <c r="G18" s="62">
        <v>510</v>
      </c>
      <c r="H18" s="62">
        <v>325</v>
      </c>
      <c r="I18" s="62">
        <v>10</v>
      </c>
      <c r="J18" s="62">
        <v>3250</v>
      </c>
      <c r="K18" s="65">
        <v>40.55</v>
      </c>
      <c r="L18" s="65">
        <v>16.25</v>
      </c>
      <c r="M18" s="65"/>
      <c r="N18" s="65"/>
      <c r="O18" s="65"/>
      <c r="P18" s="65"/>
      <c r="Q18" s="65">
        <v>24.3</v>
      </c>
      <c r="R18" s="66" t="s">
        <v>156</v>
      </c>
      <c r="S18" s="67" t="s">
        <v>157</v>
      </c>
      <c r="T18" s="34"/>
    </row>
    <row r="19" spans="1:20" ht="66" customHeight="1">
      <c r="A19" s="42"/>
      <c r="B19" s="19"/>
      <c r="C19" s="70" t="s">
        <v>158</v>
      </c>
      <c r="D19" s="79" t="s">
        <v>159</v>
      </c>
      <c r="E19" s="12" t="s">
        <v>26</v>
      </c>
      <c r="F19" s="62">
        <v>56</v>
      </c>
      <c r="G19" s="62">
        <v>168</v>
      </c>
      <c r="H19" s="62">
        <v>456</v>
      </c>
      <c r="I19" s="62">
        <v>10</v>
      </c>
      <c r="J19" s="62">
        <v>4560</v>
      </c>
      <c r="K19" s="65">
        <f>L19+M19+N19+O19+P19+Q19</f>
        <v>56.61</v>
      </c>
      <c r="L19" s="65">
        <v>22.65</v>
      </c>
      <c r="M19" s="65"/>
      <c r="N19" s="65"/>
      <c r="O19" s="65"/>
      <c r="P19" s="65"/>
      <c r="Q19" s="65">
        <v>33.96</v>
      </c>
      <c r="R19" s="66" t="s">
        <v>160</v>
      </c>
      <c r="S19" s="67" t="s">
        <v>150</v>
      </c>
      <c r="T19" s="34"/>
    </row>
    <row r="20" spans="1:20" ht="66" customHeight="1">
      <c r="A20" s="42"/>
      <c r="B20" s="19"/>
      <c r="C20" s="70" t="s">
        <v>161</v>
      </c>
      <c r="D20" s="79" t="s">
        <v>162</v>
      </c>
      <c r="E20" s="12" t="s">
        <v>26</v>
      </c>
      <c r="F20" s="62">
        <v>158</v>
      </c>
      <c r="G20" s="62">
        <v>474</v>
      </c>
      <c r="H20" s="62">
        <v>263</v>
      </c>
      <c r="I20" s="62">
        <v>10</v>
      </c>
      <c r="J20" s="62">
        <v>2630</v>
      </c>
      <c r="K20" s="65">
        <f>L20+M20+N20+O20+P20+Q20</f>
        <v>52.71</v>
      </c>
      <c r="L20" s="65">
        <v>21.04</v>
      </c>
      <c r="M20" s="65"/>
      <c r="N20" s="65"/>
      <c r="O20" s="65"/>
      <c r="P20" s="65"/>
      <c r="Q20" s="65">
        <v>31.67</v>
      </c>
      <c r="R20" s="66" t="s">
        <v>163</v>
      </c>
      <c r="S20" s="67" t="s">
        <v>164</v>
      </c>
      <c r="T20" s="34"/>
    </row>
    <row r="21" spans="1:20" ht="90.75" customHeight="1">
      <c r="A21" s="42"/>
      <c r="B21" s="19"/>
      <c r="C21" s="70" t="s">
        <v>165</v>
      </c>
      <c r="D21" s="79" t="s">
        <v>166</v>
      </c>
      <c r="E21" s="12" t="s">
        <v>26</v>
      </c>
      <c r="F21" s="62">
        <v>134</v>
      </c>
      <c r="G21" s="62">
        <v>402</v>
      </c>
      <c r="H21" s="62">
        <v>278</v>
      </c>
      <c r="I21" s="62">
        <v>10</v>
      </c>
      <c r="J21" s="62">
        <v>2780</v>
      </c>
      <c r="K21" s="65">
        <v>58.95</v>
      </c>
      <c r="L21" s="65">
        <v>22.24</v>
      </c>
      <c r="M21" s="65"/>
      <c r="N21" s="65"/>
      <c r="O21" s="65"/>
      <c r="P21" s="65">
        <v>1.34</v>
      </c>
      <c r="Q21" s="65">
        <v>35.37</v>
      </c>
      <c r="R21" s="66" t="s">
        <v>167</v>
      </c>
      <c r="S21" s="67" t="s">
        <v>168</v>
      </c>
      <c r="T21" s="34"/>
    </row>
    <row r="22" spans="1:20" ht="30" customHeight="1">
      <c r="A22" s="42"/>
      <c r="B22" s="22" t="s">
        <v>37</v>
      </c>
      <c r="C22" s="22">
        <v>10</v>
      </c>
      <c r="D22" s="22">
        <v>18</v>
      </c>
      <c r="E22" s="22"/>
      <c r="F22" s="64">
        <f>SUM(F4:F21)</f>
        <v>2260</v>
      </c>
      <c r="G22" s="64">
        <f>SUM(G4:G21)</f>
        <v>7551</v>
      </c>
      <c r="H22" s="64">
        <f>SUM(H4:H21)</f>
        <v>4934</v>
      </c>
      <c r="I22" s="64"/>
      <c r="J22" s="64">
        <f aca="true" t="shared" si="1" ref="J22:Q22">SUM(J4:J21)</f>
        <v>49340</v>
      </c>
      <c r="K22" s="76">
        <f t="shared" si="1"/>
        <v>807.5300000000001</v>
      </c>
      <c r="L22" s="76">
        <f t="shared" si="1"/>
        <v>266.02</v>
      </c>
      <c r="M22" s="76">
        <f t="shared" si="1"/>
        <v>0</v>
      </c>
      <c r="N22" s="76">
        <f t="shared" si="1"/>
        <v>0</v>
      </c>
      <c r="O22" s="76">
        <f t="shared" si="1"/>
        <v>43.89</v>
      </c>
      <c r="P22" s="76">
        <f t="shared" si="1"/>
        <v>13.14</v>
      </c>
      <c r="Q22" s="76">
        <f t="shared" si="1"/>
        <v>484.48</v>
      </c>
      <c r="R22" s="68"/>
      <c r="S22" s="69"/>
      <c r="T22" s="34"/>
    </row>
    <row r="23" spans="11:17" ht="18.75">
      <c r="K23" s="28"/>
      <c r="L23" s="28"/>
      <c r="M23" s="28"/>
      <c r="N23" s="28"/>
      <c r="O23" s="28"/>
      <c r="P23" s="28"/>
      <c r="Q23" s="28"/>
    </row>
  </sheetData>
  <sheetProtection/>
  <mergeCells count="10">
    <mergeCell ref="A1:T1"/>
    <mergeCell ref="A2:F2"/>
    <mergeCell ref="R2:T2"/>
    <mergeCell ref="A4:A22"/>
    <mergeCell ref="B4:B21"/>
    <mergeCell ref="C4:C8"/>
    <mergeCell ref="C11:C12"/>
    <mergeCell ref="C13:C14"/>
    <mergeCell ref="C15:C16"/>
    <mergeCell ref="C17:C1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T23"/>
  <sheetViews>
    <sheetView zoomScaleSheetLayoutView="100" workbookViewId="0" topLeftCell="A1">
      <selection activeCell="L6" sqref="L6"/>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347</v>
      </c>
      <c r="B1" s="8"/>
      <c r="C1" s="8"/>
      <c r="D1" s="8"/>
      <c r="E1" s="8"/>
      <c r="F1" s="8"/>
      <c r="G1" s="8"/>
      <c r="H1" s="8"/>
      <c r="I1" s="8"/>
      <c r="J1" s="8"/>
      <c r="K1" s="8"/>
      <c r="L1" s="8"/>
      <c r="M1" s="8"/>
      <c r="N1" s="8"/>
      <c r="O1" s="8"/>
      <c r="P1" s="8"/>
      <c r="Q1" s="8"/>
      <c r="R1" s="8"/>
      <c r="S1" s="8"/>
      <c r="T1" s="8"/>
    </row>
    <row r="2" spans="1:20" ht="18" customHeight="1">
      <c r="A2" s="9"/>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61.5" customHeight="1">
      <c r="A4" s="42">
        <v>6</v>
      </c>
      <c r="B4" s="19" t="s">
        <v>169</v>
      </c>
      <c r="C4" s="63" t="s">
        <v>170</v>
      </c>
      <c r="D4" s="79" t="s">
        <v>171</v>
      </c>
      <c r="E4" s="12" t="s">
        <v>69</v>
      </c>
      <c r="F4" s="62">
        <v>60</v>
      </c>
      <c r="G4" s="62">
        <v>180</v>
      </c>
      <c r="H4" s="62">
        <v>172</v>
      </c>
      <c r="I4" s="62">
        <v>10</v>
      </c>
      <c r="J4" s="62">
        <v>1720</v>
      </c>
      <c r="K4" s="65">
        <f aca="true" t="shared" si="0" ref="K4:K11">L4+M4+N4+O4+P4+Q4</f>
        <v>21.46</v>
      </c>
      <c r="L4" s="65">
        <v>8.6</v>
      </c>
      <c r="M4" s="81"/>
      <c r="N4" s="65"/>
      <c r="O4" s="65"/>
      <c r="P4" s="65"/>
      <c r="Q4" s="65">
        <v>12.86</v>
      </c>
      <c r="R4" s="66" t="s">
        <v>172</v>
      </c>
      <c r="S4" s="67" t="s">
        <v>173</v>
      </c>
      <c r="T4" s="34"/>
    </row>
    <row r="5" spans="1:20" ht="133.5" customHeight="1">
      <c r="A5" s="42"/>
      <c r="B5" s="19"/>
      <c r="C5" s="63"/>
      <c r="D5" s="79" t="s">
        <v>174</v>
      </c>
      <c r="E5" s="12" t="s">
        <v>26</v>
      </c>
      <c r="F5" s="62">
        <v>285</v>
      </c>
      <c r="G5" s="62">
        <v>855</v>
      </c>
      <c r="H5" s="62">
        <v>491</v>
      </c>
      <c r="I5" s="62">
        <v>10</v>
      </c>
      <c r="J5" s="62">
        <v>4910</v>
      </c>
      <c r="K5" s="65">
        <f t="shared" si="0"/>
        <v>61.379999999999995</v>
      </c>
      <c r="L5" s="65">
        <v>24.55</v>
      </c>
      <c r="M5" s="81"/>
      <c r="N5" s="65"/>
      <c r="O5" s="65"/>
      <c r="P5" s="65"/>
      <c r="Q5" s="65">
        <v>36.83</v>
      </c>
      <c r="R5" s="66" t="s">
        <v>175</v>
      </c>
      <c r="S5" s="67" t="s">
        <v>176</v>
      </c>
      <c r="T5" s="34"/>
    </row>
    <row r="6" spans="1:20" ht="171.75" customHeight="1">
      <c r="A6" s="42"/>
      <c r="B6" s="19"/>
      <c r="C6" s="70"/>
      <c r="D6" s="79" t="s">
        <v>177</v>
      </c>
      <c r="E6" s="12" t="s">
        <v>69</v>
      </c>
      <c r="F6" s="62">
        <v>236</v>
      </c>
      <c r="G6" s="62">
        <v>708</v>
      </c>
      <c r="H6" s="62">
        <v>390</v>
      </c>
      <c r="I6" s="62">
        <v>10</v>
      </c>
      <c r="J6" s="62">
        <v>3900</v>
      </c>
      <c r="K6" s="65">
        <f t="shared" si="0"/>
        <v>78.03</v>
      </c>
      <c r="L6" s="65">
        <v>31.2</v>
      </c>
      <c r="M6" s="81"/>
      <c r="N6" s="65"/>
      <c r="O6" s="65"/>
      <c r="P6" s="65"/>
      <c r="Q6" s="65">
        <v>46.83</v>
      </c>
      <c r="R6" s="66" t="s">
        <v>178</v>
      </c>
      <c r="S6" s="67" t="s">
        <v>164</v>
      </c>
      <c r="T6" s="34"/>
    </row>
    <row r="7" spans="1:20" ht="61.5" customHeight="1">
      <c r="A7" s="42"/>
      <c r="B7" s="19"/>
      <c r="C7" s="12" t="s">
        <v>179</v>
      </c>
      <c r="D7" s="79" t="s">
        <v>180</v>
      </c>
      <c r="E7" s="12" t="s">
        <v>26</v>
      </c>
      <c r="F7" s="62">
        <v>118</v>
      </c>
      <c r="G7" s="62">
        <v>354</v>
      </c>
      <c r="H7" s="62">
        <v>404</v>
      </c>
      <c r="I7" s="62">
        <v>10</v>
      </c>
      <c r="J7" s="62">
        <v>4040</v>
      </c>
      <c r="K7" s="65">
        <f t="shared" si="0"/>
        <v>50.51</v>
      </c>
      <c r="L7" s="65">
        <v>20.2</v>
      </c>
      <c r="M7" s="81"/>
      <c r="N7" s="65"/>
      <c r="O7" s="65"/>
      <c r="P7" s="65"/>
      <c r="Q7" s="65">
        <v>30.31</v>
      </c>
      <c r="R7" s="66" t="s">
        <v>181</v>
      </c>
      <c r="S7" s="67" t="s">
        <v>182</v>
      </c>
      <c r="T7" s="34"/>
    </row>
    <row r="8" spans="1:20" ht="141.75" customHeight="1">
      <c r="A8" s="42"/>
      <c r="B8" s="19"/>
      <c r="C8" s="12"/>
      <c r="D8" s="79" t="s">
        <v>183</v>
      </c>
      <c r="E8" s="12" t="s">
        <v>26</v>
      </c>
      <c r="F8" s="62">
        <v>264</v>
      </c>
      <c r="G8" s="62">
        <v>792</v>
      </c>
      <c r="H8" s="62">
        <v>401</v>
      </c>
      <c r="I8" s="62">
        <v>10</v>
      </c>
      <c r="J8" s="62">
        <v>4010</v>
      </c>
      <c r="K8" s="65">
        <f t="shared" si="0"/>
        <v>50.18</v>
      </c>
      <c r="L8" s="65">
        <v>20.05</v>
      </c>
      <c r="M8" s="81"/>
      <c r="N8" s="65"/>
      <c r="O8" s="65"/>
      <c r="P8" s="65"/>
      <c r="Q8" s="65">
        <v>30.13</v>
      </c>
      <c r="R8" s="66" t="s">
        <v>184</v>
      </c>
      <c r="S8" s="67" t="s">
        <v>185</v>
      </c>
      <c r="T8" s="34"/>
    </row>
    <row r="9" spans="1:20" ht="66" customHeight="1">
      <c r="A9" s="42"/>
      <c r="B9" s="19"/>
      <c r="C9" s="63" t="s">
        <v>186</v>
      </c>
      <c r="D9" s="79" t="s">
        <v>187</v>
      </c>
      <c r="E9" s="12" t="s">
        <v>26</v>
      </c>
      <c r="F9" s="62">
        <v>660</v>
      </c>
      <c r="G9" s="62">
        <v>1980</v>
      </c>
      <c r="H9" s="62">
        <v>408</v>
      </c>
      <c r="I9" s="62">
        <v>10</v>
      </c>
      <c r="J9" s="62">
        <v>4080</v>
      </c>
      <c r="K9" s="65">
        <f t="shared" si="0"/>
        <v>81.61</v>
      </c>
      <c r="L9" s="65">
        <v>32.64</v>
      </c>
      <c r="M9" s="81"/>
      <c r="N9" s="65"/>
      <c r="O9" s="65"/>
      <c r="P9" s="65"/>
      <c r="Q9" s="65">
        <v>48.97</v>
      </c>
      <c r="R9" s="66" t="s">
        <v>188</v>
      </c>
      <c r="S9" s="67" t="s">
        <v>164</v>
      </c>
      <c r="T9" s="34"/>
    </row>
    <row r="10" spans="1:20" ht="54" customHeight="1">
      <c r="A10" s="42"/>
      <c r="B10" s="19"/>
      <c r="C10" s="70"/>
      <c r="D10" s="79" t="s">
        <v>189</v>
      </c>
      <c r="E10" s="12" t="s">
        <v>26</v>
      </c>
      <c r="F10" s="62">
        <v>665</v>
      </c>
      <c r="G10" s="62">
        <v>1995</v>
      </c>
      <c r="H10" s="62">
        <v>412</v>
      </c>
      <c r="I10" s="62">
        <v>10</v>
      </c>
      <c r="J10" s="62">
        <v>4120</v>
      </c>
      <c r="K10" s="65">
        <f t="shared" si="0"/>
        <v>82.44</v>
      </c>
      <c r="L10" s="65">
        <v>32.96</v>
      </c>
      <c r="M10" s="81"/>
      <c r="N10" s="65"/>
      <c r="O10" s="65"/>
      <c r="P10" s="65"/>
      <c r="Q10" s="65">
        <v>49.48</v>
      </c>
      <c r="R10" s="66" t="s">
        <v>190</v>
      </c>
      <c r="S10" s="67" t="s">
        <v>164</v>
      </c>
      <c r="T10" s="34"/>
    </row>
    <row r="11" spans="1:20" ht="61.5" customHeight="1">
      <c r="A11" s="42"/>
      <c r="B11" s="19"/>
      <c r="C11" s="12" t="s">
        <v>191</v>
      </c>
      <c r="D11" s="79" t="s">
        <v>192</v>
      </c>
      <c r="E11" s="12" t="s">
        <v>69</v>
      </c>
      <c r="F11" s="62">
        <v>120</v>
      </c>
      <c r="G11" s="62">
        <v>360</v>
      </c>
      <c r="H11" s="62">
        <v>135</v>
      </c>
      <c r="I11" s="62">
        <v>10</v>
      </c>
      <c r="J11" s="62">
        <v>1350</v>
      </c>
      <c r="K11" s="65">
        <f t="shared" si="0"/>
        <v>16.95</v>
      </c>
      <c r="L11" s="65">
        <v>6.75</v>
      </c>
      <c r="M11" s="81"/>
      <c r="N11" s="65"/>
      <c r="O11" s="65"/>
      <c r="P11" s="65"/>
      <c r="Q11" s="65">
        <v>10.2</v>
      </c>
      <c r="R11" s="66" t="s">
        <v>193</v>
      </c>
      <c r="S11" s="67" t="s">
        <v>194</v>
      </c>
      <c r="T11" s="34"/>
    </row>
    <row r="12" spans="1:20" ht="75" customHeight="1">
      <c r="A12" s="42"/>
      <c r="B12" s="19"/>
      <c r="C12" s="12"/>
      <c r="D12" s="79" t="s">
        <v>195</v>
      </c>
      <c r="E12" s="12" t="s">
        <v>26</v>
      </c>
      <c r="F12" s="62">
        <v>390</v>
      </c>
      <c r="G12" s="62">
        <v>1170</v>
      </c>
      <c r="H12" s="62">
        <v>387</v>
      </c>
      <c r="I12" s="62">
        <v>10</v>
      </c>
      <c r="J12" s="62">
        <v>3870</v>
      </c>
      <c r="K12" s="65">
        <v>48.31</v>
      </c>
      <c r="L12" s="65">
        <v>19.32</v>
      </c>
      <c r="M12" s="81"/>
      <c r="N12" s="65"/>
      <c r="O12" s="65"/>
      <c r="P12" s="65"/>
      <c r="Q12" s="65">
        <v>28.99</v>
      </c>
      <c r="R12" s="66" t="s">
        <v>196</v>
      </c>
      <c r="S12" s="67" t="s">
        <v>197</v>
      </c>
      <c r="T12" s="34"/>
    </row>
    <row r="13" spans="1:20" ht="87" customHeight="1">
      <c r="A13" s="42"/>
      <c r="B13" s="19"/>
      <c r="C13" s="63" t="s">
        <v>198</v>
      </c>
      <c r="D13" s="79" t="s">
        <v>199</v>
      </c>
      <c r="E13" s="12" t="s">
        <v>69</v>
      </c>
      <c r="F13" s="62">
        <v>132</v>
      </c>
      <c r="G13" s="62">
        <v>396</v>
      </c>
      <c r="H13" s="62">
        <v>435</v>
      </c>
      <c r="I13" s="62">
        <v>10</v>
      </c>
      <c r="J13" s="62">
        <v>4350</v>
      </c>
      <c r="K13" s="65">
        <f aca="true" t="shared" si="1" ref="K13:K21">L13+M13+N13+O13+P13+Q13</f>
        <v>54.43</v>
      </c>
      <c r="L13" s="65">
        <v>21.75</v>
      </c>
      <c r="M13" s="81"/>
      <c r="N13" s="65"/>
      <c r="O13" s="65"/>
      <c r="P13" s="65"/>
      <c r="Q13" s="65">
        <v>32.68</v>
      </c>
      <c r="R13" s="66" t="s">
        <v>200</v>
      </c>
      <c r="S13" s="67" t="s">
        <v>194</v>
      </c>
      <c r="T13" s="34"/>
    </row>
    <row r="14" spans="1:20" ht="78.75" customHeight="1">
      <c r="A14" s="42"/>
      <c r="B14" s="19"/>
      <c r="C14" s="70"/>
      <c r="D14" s="79" t="s">
        <v>201</v>
      </c>
      <c r="E14" s="12" t="s">
        <v>69</v>
      </c>
      <c r="F14" s="62">
        <v>350</v>
      </c>
      <c r="G14" s="62">
        <v>1050</v>
      </c>
      <c r="H14" s="62">
        <v>212</v>
      </c>
      <c r="I14" s="62">
        <v>10</v>
      </c>
      <c r="J14" s="62">
        <v>2120</v>
      </c>
      <c r="K14" s="65">
        <f t="shared" si="1"/>
        <v>42.31</v>
      </c>
      <c r="L14" s="65">
        <v>16.96</v>
      </c>
      <c r="M14" s="81"/>
      <c r="N14" s="65"/>
      <c r="O14" s="65"/>
      <c r="P14" s="65"/>
      <c r="Q14" s="65">
        <v>25.35</v>
      </c>
      <c r="R14" s="66" t="s">
        <v>202</v>
      </c>
      <c r="S14" s="67" t="s">
        <v>203</v>
      </c>
      <c r="T14" s="34"/>
    </row>
    <row r="15" spans="1:20" ht="63" customHeight="1">
      <c r="A15" s="42"/>
      <c r="B15" s="19"/>
      <c r="C15" s="70" t="s">
        <v>204</v>
      </c>
      <c r="D15" s="79" t="s">
        <v>205</v>
      </c>
      <c r="E15" s="12" t="s">
        <v>26</v>
      </c>
      <c r="F15" s="62">
        <v>236</v>
      </c>
      <c r="G15" s="62">
        <v>708</v>
      </c>
      <c r="H15" s="62">
        <v>231</v>
      </c>
      <c r="I15" s="62">
        <v>10</v>
      </c>
      <c r="J15" s="62">
        <v>2310</v>
      </c>
      <c r="K15" s="65">
        <f t="shared" si="1"/>
        <v>28.88</v>
      </c>
      <c r="L15" s="65">
        <v>11.55</v>
      </c>
      <c r="M15" s="81"/>
      <c r="N15" s="65"/>
      <c r="O15" s="65"/>
      <c r="P15" s="65"/>
      <c r="Q15" s="65">
        <v>17.33</v>
      </c>
      <c r="R15" s="66" t="s">
        <v>206</v>
      </c>
      <c r="S15" s="67" t="s">
        <v>207</v>
      </c>
      <c r="T15" s="34"/>
    </row>
    <row r="16" spans="1:20" ht="63" customHeight="1">
      <c r="A16" s="42"/>
      <c r="B16" s="19"/>
      <c r="C16" s="63" t="s">
        <v>208</v>
      </c>
      <c r="D16" s="79" t="s">
        <v>209</v>
      </c>
      <c r="E16" s="12" t="s">
        <v>26</v>
      </c>
      <c r="F16" s="62">
        <v>106</v>
      </c>
      <c r="G16" s="62">
        <v>318</v>
      </c>
      <c r="H16" s="62">
        <v>231</v>
      </c>
      <c r="I16" s="62">
        <v>10</v>
      </c>
      <c r="J16" s="62">
        <v>2310</v>
      </c>
      <c r="K16" s="65">
        <f t="shared" si="1"/>
        <v>28.8</v>
      </c>
      <c r="L16" s="65">
        <v>11.55</v>
      </c>
      <c r="M16" s="81"/>
      <c r="N16" s="65"/>
      <c r="O16" s="65"/>
      <c r="P16" s="65"/>
      <c r="Q16" s="65">
        <v>17.25</v>
      </c>
      <c r="R16" s="66" t="s">
        <v>210</v>
      </c>
      <c r="S16" s="67" t="s">
        <v>211</v>
      </c>
      <c r="T16" s="34"/>
    </row>
    <row r="17" spans="1:20" ht="63" customHeight="1">
      <c r="A17" s="42"/>
      <c r="B17" s="19"/>
      <c r="C17" s="70"/>
      <c r="D17" s="79" t="s">
        <v>212</v>
      </c>
      <c r="E17" s="12" t="s">
        <v>26</v>
      </c>
      <c r="F17" s="62">
        <v>220</v>
      </c>
      <c r="G17" s="62">
        <v>660</v>
      </c>
      <c r="H17" s="62">
        <v>214</v>
      </c>
      <c r="I17" s="62">
        <v>10</v>
      </c>
      <c r="J17" s="62">
        <v>2140</v>
      </c>
      <c r="K17" s="65">
        <f t="shared" si="1"/>
        <v>26.71</v>
      </c>
      <c r="L17" s="65">
        <v>10.7</v>
      </c>
      <c r="M17" s="81"/>
      <c r="N17" s="65"/>
      <c r="O17" s="65"/>
      <c r="P17" s="65"/>
      <c r="Q17" s="65">
        <v>16.01</v>
      </c>
      <c r="R17" s="66" t="s">
        <v>213</v>
      </c>
      <c r="S17" s="67" t="s">
        <v>214</v>
      </c>
      <c r="T17" s="34"/>
    </row>
    <row r="18" spans="1:20" ht="52.5" customHeight="1">
      <c r="A18" s="42"/>
      <c r="B18" s="19"/>
      <c r="C18" s="63" t="s">
        <v>215</v>
      </c>
      <c r="D18" s="79" t="s">
        <v>216</v>
      </c>
      <c r="E18" s="12" t="s">
        <v>26</v>
      </c>
      <c r="F18" s="62">
        <v>470</v>
      </c>
      <c r="G18" s="62">
        <v>1410</v>
      </c>
      <c r="H18" s="62">
        <v>460</v>
      </c>
      <c r="I18" s="62">
        <v>10</v>
      </c>
      <c r="J18" s="62">
        <v>4600</v>
      </c>
      <c r="K18" s="65">
        <f t="shared" si="1"/>
        <v>57.5</v>
      </c>
      <c r="L18" s="65">
        <v>23</v>
      </c>
      <c r="M18" s="81"/>
      <c r="N18" s="65"/>
      <c r="O18" s="65"/>
      <c r="P18" s="65"/>
      <c r="Q18" s="65">
        <v>34.5</v>
      </c>
      <c r="R18" s="66" t="s">
        <v>217</v>
      </c>
      <c r="S18" s="67" t="s">
        <v>185</v>
      </c>
      <c r="T18" s="34"/>
    </row>
    <row r="19" spans="1:20" ht="75" customHeight="1">
      <c r="A19" s="42"/>
      <c r="B19" s="19"/>
      <c r="C19" s="70"/>
      <c r="D19" s="79" t="s">
        <v>218</v>
      </c>
      <c r="E19" s="12" t="s">
        <v>26</v>
      </c>
      <c r="F19" s="62">
        <v>326</v>
      </c>
      <c r="G19" s="62">
        <v>978</v>
      </c>
      <c r="H19" s="62">
        <v>390</v>
      </c>
      <c r="I19" s="62">
        <v>10</v>
      </c>
      <c r="J19" s="62">
        <v>3900</v>
      </c>
      <c r="K19" s="65">
        <f t="shared" si="1"/>
        <v>48.69</v>
      </c>
      <c r="L19" s="65">
        <v>19.5</v>
      </c>
      <c r="M19" s="81"/>
      <c r="N19" s="65"/>
      <c r="O19" s="65"/>
      <c r="P19" s="65"/>
      <c r="Q19" s="65">
        <v>29.19</v>
      </c>
      <c r="R19" s="66" t="s">
        <v>219</v>
      </c>
      <c r="S19" s="67" t="s">
        <v>203</v>
      </c>
      <c r="T19" s="34"/>
    </row>
    <row r="20" spans="1:20" ht="54.75" customHeight="1">
      <c r="A20" s="42"/>
      <c r="B20" s="19"/>
      <c r="C20" s="70" t="s">
        <v>220</v>
      </c>
      <c r="D20" s="79" t="s">
        <v>221</v>
      </c>
      <c r="E20" s="12" t="s">
        <v>26</v>
      </c>
      <c r="F20" s="62">
        <v>426</v>
      </c>
      <c r="G20" s="62">
        <v>1278</v>
      </c>
      <c r="H20" s="62">
        <v>244</v>
      </c>
      <c r="I20" s="62">
        <v>10</v>
      </c>
      <c r="J20" s="62">
        <v>2440</v>
      </c>
      <c r="K20" s="65">
        <f t="shared" si="1"/>
        <v>30.45</v>
      </c>
      <c r="L20" s="65">
        <v>12.2</v>
      </c>
      <c r="M20" s="81"/>
      <c r="N20" s="65"/>
      <c r="O20" s="65"/>
      <c r="P20" s="65"/>
      <c r="Q20" s="65">
        <v>18.25</v>
      </c>
      <c r="R20" s="66" t="s">
        <v>222</v>
      </c>
      <c r="S20" s="67" t="s">
        <v>203</v>
      </c>
      <c r="T20" s="34"/>
    </row>
    <row r="21" spans="1:20" ht="57" customHeight="1">
      <c r="A21" s="42"/>
      <c r="B21" s="80"/>
      <c r="C21" s="70" t="s">
        <v>223</v>
      </c>
      <c r="D21" s="79" t="s">
        <v>224</v>
      </c>
      <c r="E21" s="12" t="s">
        <v>26</v>
      </c>
      <c r="F21" s="62">
        <v>381</v>
      </c>
      <c r="G21" s="62">
        <v>1143</v>
      </c>
      <c r="H21" s="62">
        <v>344</v>
      </c>
      <c r="I21" s="62">
        <v>10</v>
      </c>
      <c r="J21" s="62">
        <v>3440</v>
      </c>
      <c r="K21" s="65">
        <f t="shared" si="1"/>
        <v>42.93</v>
      </c>
      <c r="L21" s="65">
        <v>17.2</v>
      </c>
      <c r="M21" s="81"/>
      <c r="N21" s="65"/>
      <c r="O21" s="65"/>
      <c r="P21" s="65"/>
      <c r="Q21" s="65">
        <v>25.73</v>
      </c>
      <c r="R21" s="66" t="s">
        <v>225</v>
      </c>
      <c r="S21" s="67" t="s">
        <v>203</v>
      </c>
      <c r="T21" s="34"/>
    </row>
    <row r="22" spans="1:20" ht="30" customHeight="1">
      <c r="A22" s="42"/>
      <c r="B22" s="22" t="s">
        <v>37</v>
      </c>
      <c r="C22" s="22">
        <v>10</v>
      </c>
      <c r="D22" s="22">
        <v>18</v>
      </c>
      <c r="E22" s="22"/>
      <c r="F22" s="64">
        <f>SUM(F4:F21)</f>
        <v>5445</v>
      </c>
      <c r="G22" s="64">
        <f>SUM(G4:G21)</f>
        <v>16335</v>
      </c>
      <c r="H22" s="64">
        <f>SUM(H4:H21)</f>
        <v>5961</v>
      </c>
      <c r="I22" s="64"/>
      <c r="J22" s="64">
        <f aca="true" t="shared" si="2" ref="J22:Q22">SUM(J4:J21)</f>
        <v>59610</v>
      </c>
      <c r="K22" s="76">
        <f t="shared" si="2"/>
        <v>851.5699999999998</v>
      </c>
      <c r="L22" s="76">
        <f t="shared" si="2"/>
        <v>340.68</v>
      </c>
      <c r="M22" s="76">
        <f t="shared" si="2"/>
        <v>0</v>
      </c>
      <c r="N22" s="76">
        <f t="shared" si="2"/>
        <v>0</v>
      </c>
      <c r="O22" s="76">
        <f t="shared" si="2"/>
        <v>0</v>
      </c>
      <c r="P22" s="76">
        <f t="shared" si="2"/>
        <v>0</v>
      </c>
      <c r="Q22" s="76">
        <f t="shared" si="2"/>
        <v>510.89000000000004</v>
      </c>
      <c r="R22" s="68"/>
      <c r="S22" s="69"/>
      <c r="T22" s="34"/>
    </row>
    <row r="23" spans="11:17" ht="18.75">
      <c r="K23" s="28"/>
      <c r="L23" s="28"/>
      <c r="M23" s="28"/>
      <c r="N23" s="28"/>
      <c r="O23" s="28"/>
      <c r="P23" s="28"/>
      <c r="Q23" s="28"/>
    </row>
  </sheetData>
  <sheetProtection/>
  <mergeCells count="12">
    <mergeCell ref="A1:T1"/>
    <mergeCell ref="A2:F2"/>
    <mergeCell ref="R2:T2"/>
    <mergeCell ref="A4:A22"/>
    <mergeCell ref="B4:B21"/>
    <mergeCell ref="C4:C5"/>
    <mergeCell ref="C7:C8"/>
    <mergeCell ref="C9:C10"/>
    <mergeCell ref="C11:C12"/>
    <mergeCell ref="C13:C14"/>
    <mergeCell ref="C16:C17"/>
    <mergeCell ref="C18:C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T10"/>
  <sheetViews>
    <sheetView zoomScaleSheetLayoutView="100" workbookViewId="0" topLeftCell="A1">
      <selection activeCell="D6" sqref="D6"/>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348</v>
      </c>
      <c r="B1" s="8"/>
      <c r="C1" s="8"/>
      <c r="D1" s="8"/>
      <c r="E1" s="8"/>
      <c r="F1" s="8"/>
      <c r="G1" s="8"/>
      <c r="H1" s="8"/>
      <c r="I1" s="8"/>
      <c r="J1" s="8"/>
      <c r="K1" s="8"/>
      <c r="L1" s="8"/>
      <c r="M1" s="8"/>
      <c r="N1" s="8"/>
      <c r="O1" s="8"/>
      <c r="P1" s="8"/>
      <c r="Q1" s="8"/>
      <c r="R1" s="8"/>
      <c r="S1" s="8"/>
      <c r="T1" s="8"/>
    </row>
    <row r="2" spans="1:20" ht="18" customHeight="1">
      <c r="A2" s="9"/>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46.5" customHeight="1">
      <c r="A4" s="42">
        <v>7</v>
      </c>
      <c r="B4" s="19" t="s">
        <v>226</v>
      </c>
      <c r="C4" s="63" t="s">
        <v>227</v>
      </c>
      <c r="D4" s="71" t="s">
        <v>228</v>
      </c>
      <c r="E4" s="13" t="s">
        <v>26</v>
      </c>
      <c r="F4" s="72">
        <v>298</v>
      </c>
      <c r="G4" s="72">
        <v>894</v>
      </c>
      <c r="H4" s="72">
        <v>535</v>
      </c>
      <c r="I4" s="72">
        <v>10</v>
      </c>
      <c r="J4" s="62">
        <v>5350</v>
      </c>
      <c r="K4" s="65">
        <f>L4+M4+N4+O4+P4+Q4</f>
        <v>66.87</v>
      </c>
      <c r="L4" s="73">
        <v>26.75</v>
      </c>
      <c r="M4" s="75"/>
      <c r="N4" s="73"/>
      <c r="O4" s="73"/>
      <c r="P4" s="73"/>
      <c r="Q4" s="73">
        <v>40.12</v>
      </c>
      <c r="R4" s="77" t="s">
        <v>229</v>
      </c>
      <c r="S4" s="78" t="s">
        <v>230</v>
      </c>
      <c r="T4" s="34"/>
    </row>
    <row r="5" spans="1:20" ht="85.5" customHeight="1">
      <c r="A5" s="42"/>
      <c r="B5" s="19"/>
      <c r="C5" s="61" t="s">
        <v>231</v>
      </c>
      <c r="D5" s="43" t="s">
        <v>232</v>
      </c>
      <c r="E5" s="16" t="s">
        <v>26</v>
      </c>
      <c r="F5" s="18">
        <v>434</v>
      </c>
      <c r="G5" s="18">
        <v>1302</v>
      </c>
      <c r="H5" s="18">
        <v>446</v>
      </c>
      <c r="I5" s="18">
        <v>10</v>
      </c>
      <c r="J5" s="18">
        <v>4460</v>
      </c>
      <c r="K5" s="65">
        <f>L5+M5+N5+O5+P5+Q5</f>
        <v>55.83</v>
      </c>
      <c r="L5" s="27">
        <v>22.3</v>
      </c>
      <c r="M5" s="27"/>
      <c r="N5" s="27"/>
      <c r="O5" s="27"/>
      <c r="P5" s="27"/>
      <c r="Q5" s="27">
        <v>33.53</v>
      </c>
      <c r="R5" s="32" t="s">
        <v>233</v>
      </c>
      <c r="S5" s="33" t="s">
        <v>234</v>
      </c>
      <c r="T5" s="34"/>
    </row>
    <row r="6" spans="1:20" ht="108.75" customHeight="1">
      <c r="A6" s="42"/>
      <c r="B6" s="19"/>
      <c r="C6" s="63"/>
      <c r="D6" s="43" t="s">
        <v>235</v>
      </c>
      <c r="E6" s="16" t="s">
        <v>69</v>
      </c>
      <c r="F6" s="18">
        <v>60</v>
      </c>
      <c r="G6" s="18">
        <v>180</v>
      </c>
      <c r="H6" s="18">
        <v>122</v>
      </c>
      <c r="I6" s="18">
        <v>10</v>
      </c>
      <c r="J6" s="18">
        <v>1220</v>
      </c>
      <c r="K6" s="65">
        <v>15.21</v>
      </c>
      <c r="L6" s="27">
        <v>6.1</v>
      </c>
      <c r="M6" s="27"/>
      <c r="N6" s="27"/>
      <c r="O6" s="27"/>
      <c r="P6" s="27"/>
      <c r="Q6" s="27">
        <v>9.11</v>
      </c>
      <c r="R6" s="32" t="s">
        <v>236</v>
      </c>
      <c r="S6" s="33" t="s">
        <v>237</v>
      </c>
      <c r="T6" s="34"/>
    </row>
    <row r="7" spans="1:20" ht="49.5" customHeight="1">
      <c r="A7" s="42"/>
      <c r="B7" s="19"/>
      <c r="C7" s="12" t="s">
        <v>238</v>
      </c>
      <c r="D7" s="43" t="s">
        <v>239</v>
      </c>
      <c r="E7" s="16" t="s">
        <v>69</v>
      </c>
      <c r="F7" s="18">
        <v>67</v>
      </c>
      <c r="G7" s="18">
        <v>201</v>
      </c>
      <c r="H7" s="18">
        <v>78</v>
      </c>
      <c r="I7" s="18">
        <v>10</v>
      </c>
      <c r="J7" s="18">
        <v>780</v>
      </c>
      <c r="K7" s="65">
        <v>9.64</v>
      </c>
      <c r="L7" s="27">
        <v>3.9</v>
      </c>
      <c r="M7" s="27"/>
      <c r="N7" s="27"/>
      <c r="O7" s="27"/>
      <c r="P7" s="27"/>
      <c r="Q7" s="27">
        <v>5.74</v>
      </c>
      <c r="R7" s="32" t="s">
        <v>240</v>
      </c>
      <c r="S7" s="33" t="s">
        <v>241</v>
      </c>
      <c r="T7" s="34"/>
    </row>
    <row r="8" spans="1:20" ht="63" customHeight="1">
      <c r="A8" s="42"/>
      <c r="B8" s="19"/>
      <c r="C8" s="12"/>
      <c r="D8" s="43" t="s">
        <v>242</v>
      </c>
      <c r="E8" s="16" t="s">
        <v>69</v>
      </c>
      <c r="F8" s="18">
        <v>77</v>
      </c>
      <c r="G8" s="18">
        <v>231</v>
      </c>
      <c r="H8" s="18"/>
      <c r="I8" s="18"/>
      <c r="J8" s="18"/>
      <c r="K8" s="65">
        <v>30.35</v>
      </c>
      <c r="L8" s="27"/>
      <c r="M8" s="27"/>
      <c r="N8" s="27">
        <v>12.14</v>
      </c>
      <c r="O8" s="27"/>
      <c r="P8" s="27"/>
      <c r="Q8" s="27">
        <v>18.21</v>
      </c>
      <c r="R8" s="32" t="s">
        <v>243</v>
      </c>
      <c r="S8" s="33" t="s">
        <v>241</v>
      </c>
      <c r="T8" s="34"/>
    </row>
    <row r="9" spans="1:20" ht="30" customHeight="1">
      <c r="A9" s="42"/>
      <c r="B9" s="22" t="s">
        <v>37</v>
      </c>
      <c r="C9" s="22">
        <v>3</v>
      </c>
      <c r="D9" s="22">
        <v>5</v>
      </c>
      <c r="E9" s="22"/>
      <c r="F9" s="64">
        <f>SUM(F4:F8)</f>
        <v>936</v>
      </c>
      <c r="G9" s="64">
        <f>SUM(G4:G8)</f>
        <v>2808</v>
      </c>
      <c r="H9" s="64">
        <f>SUM(H4:H8)</f>
        <v>1181</v>
      </c>
      <c r="I9" s="64"/>
      <c r="J9" s="64">
        <f aca="true" t="shared" si="0" ref="J9:Q9">SUM(J4:J8)</f>
        <v>11810</v>
      </c>
      <c r="K9" s="76">
        <f t="shared" si="0"/>
        <v>177.9</v>
      </c>
      <c r="L9" s="76">
        <f t="shared" si="0"/>
        <v>59.05</v>
      </c>
      <c r="M9" s="76">
        <f t="shared" si="0"/>
        <v>0</v>
      </c>
      <c r="N9" s="76">
        <f t="shared" si="0"/>
        <v>12.14</v>
      </c>
      <c r="O9" s="76">
        <f t="shared" si="0"/>
        <v>0</v>
      </c>
      <c r="P9" s="76">
        <f t="shared" si="0"/>
        <v>0</v>
      </c>
      <c r="Q9" s="76">
        <f t="shared" si="0"/>
        <v>106.71000000000001</v>
      </c>
      <c r="R9" s="68"/>
      <c r="S9" s="69"/>
      <c r="T9" s="34"/>
    </row>
    <row r="10" spans="11:17" ht="18.75">
      <c r="K10" s="28"/>
      <c r="L10" s="28"/>
      <c r="M10" s="28"/>
      <c r="N10" s="28"/>
      <c r="O10" s="28"/>
      <c r="P10" s="28"/>
      <c r="Q10" s="28"/>
    </row>
  </sheetData>
  <sheetProtection/>
  <mergeCells count="7">
    <mergeCell ref="A1:T1"/>
    <mergeCell ref="A2:F2"/>
    <mergeCell ref="R2:T2"/>
    <mergeCell ref="A4:A9"/>
    <mergeCell ref="B4:B8"/>
    <mergeCell ref="C5:C6"/>
    <mergeCell ref="C7:C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13"/>
  <sheetViews>
    <sheetView zoomScaleSheetLayoutView="100" workbookViewId="0" topLeftCell="A1">
      <selection activeCell="L8" sqref="L8"/>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349</v>
      </c>
      <c r="B1" s="8"/>
      <c r="C1" s="8"/>
      <c r="D1" s="8"/>
      <c r="E1" s="8"/>
      <c r="F1" s="8"/>
      <c r="G1" s="8"/>
      <c r="H1" s="8"/>
      <c r="I1" s="8"/>
      <c r="J1" s="8"/>
      <c r="K1" s="8"/>
      <c r="L1" s="8"/>
      <c r="M1" s="8"/>
      <c r="N1" s="8"/>
      <c r="O1" s="8"/>
      <c r="P1" s="8"/>
      <c r="Q1" s="8"/>
      <c r="R1" s="8"/>
      <c r="S1" s="8"/>
      <c r="T1" s="8"/>
    </row>
    <row r="2" spans="1:20" ht="18" customHeight="1">
      <c r="A2" s="9" t="s">
        <v>1</v>
      </c>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67.5" customHeight="1">
      <c r="A4" s="42">
        <v>8</v>
      </c>
      <c r="B4" s="19" t="s">
        <v>244</v>
      </c>
      <c r="C4" s="12" t="s">
        <v>245</v>
      </c>
      <c r="D4" s="60" t="s">
        <v>246</v>
      </c>
      <c r="E4" s="12" t="s">
        <v>69</v>
      </c>
      <c r="F4" s="62">
        <v>310</v>
      </c>
      <c r="G4" s="62">
        <v>930</v>
      </c>
      <c r="H4" s="62">
        <v>186</v>
      </c>
      <c r="I4" s="62">
        <v>10</v>
      </c>
      <c r="J4" s="62">
        <v>1860</v>
      </c>
      <c r="K4" s="65">
        <f>L4+M4+N4+O4+P4+Q4</f>
        <v>23.26</v>
      </c>
      <c r="L4" s="65">
        <v>9.3</v>
      </c>
      <c r="M4" s="65"/>
      <c r="N4" s="65"/>
      <c r="O4" s="65"/>
      <c r="P4" s="65"/>
      <c r="Q4" s="65">
        <v>13.96</v>
      </c>
      <c r="R4" s="66" t="s">
        <v>247</v>
      </c>
      <c r="S4" s="67" t="s">
        <v>248</v>
      </c>
      <c r="T4" s="34"/>
    </row>
    <row r="5" spans="1:20" ht="67.5" customHeight="1">
      <c r="A5" s="42"/>
      <c r="B5" s="19"/>
      <c r="C5" s="70" t="s">
        <v>249</v>
      </c>
      <c r="D5" s="60" t="s">
        <v>250</v>
      </c>
      <c r="E5" s="12" t="s">
        <v>26</v>
      </c>
      <c r="F5" s="62">
        <v>215</v>
      </c>
      <c r="G5" s="62">
        <v>645</v>
      </c>
      <c r="H5" s="62">
        <v>494</v>
      </c>
      <c r="I5" s="62">
        <v>10</v>
      </c>
      <c r="J5" s="62">
        <v>4940</v>
      </c>
      <c r="K5" s="65">
        <f>L5+M5+N5+O5+P5+Q5</f>
        <v>61.7</v>
      </c>
      <c r="L5" s="65">
        <v>24.7</v>
      </c>
      <c r="M5" s="65"/>
      <c r="N5" s="65"/>
      <c r="O5" s="65"/>
      <c r="P5" s="65"/>
      <c r="Q5" s="65">
        <v>37</v>
      </c>
      <c r="R5" s="66" t="s">
        <v>251</v>
      </c>
      <c r="S5" s="67" t="s">
        <v>252</v>
      </c>
      <c r="T5" s="34"/>
    </row>
    <row r="6" spans="1:20" ht="73.5" customHeight="1">
      <c r="A6" s="42"/>
      <c r="B6" s="19"/>
      <c r="C6" s="70" t="s">
        <v>253</v>
      </c>
      <c r="D6" s="60" t="s">
        <v>254</v>
      </c>
      <c r="E6" s="12" t="s">
        <v>26</v>
      </c>
      <c r="F6" s="62">
        <v>330</v>
      </c>
      <c r="G6" s="62">
        <v>990</v>
      </c>
      <c r="H6" s="62">
        <v>282</v>
      </c>
      <c r="I6" s="62">
        <v>10</v>
      </c>
      <c r="J6" s="62">
        <v>2820</v>
      </c>
      <c r="K6" s="65">
        <f>L6+M6+N6+O6+P6+Q6</f>
        <v>56.28</v>
      </c>
      <c r="L6" s="65">
        <v>22.56</v>
      </c>
      <c r="M6" s="65"/>
      <c r="N6" s="65"/>
      <c r="O6" s="65"/>
      <c r="P6" s="65"/>
      <c r="Q6" s="65">
        <v>33.72</v>
      </c>
      <c r="R6" s="66" t="s">
        <v>255</v>
      </c>
      <c r="S6" s="67" t="s">
        <v>256</v>
      </c>
      <c r="T6" s="34"/>
    </row>
    <row r="7" spans="1:20" ht="73.5" customHeight="1">
      <c r="A7" s="42"/>
      <c r="B7" s="19"/>
      <c r="C7" s="70" t="s">
        <v>257</v>
      </c>
      <c r="D7" s="71" t="s">
        <v>258</v>
      </c>
      <c r="E7" s="13" t="s">
        <v>26</v>
      </c>
      <c r="F7" s="72">
        <v>47</v>
      </c>
      <c r="G7" s="72">
        <v>141</v>
      </c>
      <c r="H7" s="72">
        <v>325</v>
      </c>
      <c r="I7" s="72">
        <v>10</v>
      </c>
      <c r="J7" s="72">
        <v>3250</v>
      </c>
      <c r="K7" s="65">
        <v>65.03</v>
      </c>
      <c r="L7" s="73">
        <v>26</v>
      </c>
      <c r="M7" s="73"/>
      <c r="N7" s="73"/>
      <c r="O7" s="73"/>
      <c r="P7" s="73"/>
      <c r="Q7" s="73">
        <v>39.03</v>
      </c>
      <c r="R7" s="66" t="s">
        <v>259</v>
      </c>
      <c r="S7" s="74" t="s">
        <v>260</v>
      </c>
      <c r="T7" s="34"/>
    </row>
    <row r="8" spans="1:20" ht="73.5" customHeight="1">
      <c r="A8" s="42"/>
      <c r="B8" s="19"/>
      <c r="C8" s="70" t="s">
        <v>261</v>
      </c>
      <c r="D8" s="71" t="s">
        <v>262</v>
      </c>
      <c r="E8" s="13" t="s">
        <v>26</v>
      </c>
      <c r="F8" s="72">
        <v>23</v>
      </c>
      <c r="G8" s="72">
        <v>69</v>
      </c>
      <c r="H8" s="72">
        <v>164</v>
      </c>
      <c r="I8" s="72">
        <v>10</v>
      </c>
      <c r="J8" s="72">
        <v>1640</v>
      </c>
      <c r="K8" s="65">
        <v>20.57</v>
      </c>
      <c r="L8" s="73">
        <v>8.2</v>
      </c>
      <c r="M8" s="73"/>
      <c r="N8" s="73"/>
      <c r="O8" s="73"/>
      <c r="P8" s="73"/>
      <c r="Q8" s="73">
        <v>12.37</v>
      </c>
      <c r="R8" s="66" t="s">
        <v>263</v>
      </c>
      <c r="S8" s="74" t="s">
        <v>264</v>
      </c>
      <c r="T8" s="34"/>
    </row>
    <row r="9" spans="1:20" ht="73.5" customHeight="1">
      <c r="A9" s="42"/>
      <c r="B9" s="19"/>
      <c r="C9" s="70" t="s">
        <v>265</v>
      </c>
      <c r="D9" s="71" t="s">
        <v>266</v>
      </c>
      <c r="E9" s="13" t="s">
        <v>26</v>
      </c>
      <c r="F9" s="72">
        <v>443</v>
      </c>
      <c r="G9" s="72">
        <v>1329</v>
      </c>
      <c r="H9" s="72">
        <v>456</v>
      </c>
      <c r="I9" s="72">
        <v>10</v>
      </c>
      <c r="J9" s="72">
        <v>4560</v>
      </c>
      <c r="K9" s="65">
        <v>56.99</v>
      </c>
      <c r="L9" s="73">
        <v>22.8</v>
      </c>
      <c r="M9" s="73"/>
      <c r="N9" s="73"/>
      <c r="O9" s="73"/>
      <c r="P9" s="73"/>
      <c r="Q9" s="73">
        <v>34.19</v>
      </c>
      <c r="R9" s="66" t="s">
        <v>267</v>
      </c>
      <c r="S9" s="74" t="s">
        <v>268</v>
      </c>
      <c r="T9" s="34"/>
    </row>
    <row r="10" spans="1:20" ht="73.5" customHeight="1">
      <c r="A10" s="42"/>
      <c r="B10" s="19"/>
      <c r="C10" s="70" t="s">
        <v>269</v>
      </c>
      <c r="D10" s="71" t="s">
        <v>270</v>
      </c>
      <c r="E10" s="13" t="s">
        <v>26</v>
      </c>
      <c r="F10" s="72">
        <v>99</v>
      </c>
      <c r="G10" s="72">
        <v>297</v>
      </c>
      <c r="H10" s="72">
        <v>200</v>
      </c>
      <c r="I10" s="72">
        <v>10</v>
      </c>
      <c r="J10" s="72">
        <v>2000</v>
      </c>
      <c r="K10" s="65">
        <v>25</v>
      </c>
      <c r="L10" s="73">
        <v>10</v>
      </c>
      <c r="M10" s="73"/>
      <c r="N10" s="73"/>
      <c r="O10" s="73"/>
      <c r="P10" s="73"/>
      <c r="Q10" s="73">
        <v>15</v>
      </c>
      <c r="R10" s="66" t="s">
        <v>271</v>
      </c>
      <c r="S10" s="74" t="s">
        <v>272</v>
      </c>
      <c r="T10" s="34"/>
    </row>
    <row r="11" spans="1:20" ht="84.75" customHeight="1">
      <c r="A11" s="42"/>
      <c r="B11" s="19"/>
      <c r="C11" s="70" t="s">
        <v>273</v>
      </c>
      <c r="D11" s="71" t="s">
        <v>274</v>
      </c>
      <c r="E11" s="13" t="s">
        <v>26</v>
      </c>
      <c r="F11" s="72">
        <v>36</v>
      </c>
      <c r="G11" s="72">
        <v>108</v>
      </c>
      <c r="H11" s="72">
        <v>156</v>
      </c>
      <c r="I11" s="72">
        <v>10</v>
      </c>
      <c r="J11" s="72">
        <v>1560</v>
      </c>
      <c r="K11" s="65">
        <v>44.56</v>
      </c>
      <c r="L11" s="73">
        <v>7.8</v>
      </c>
      <c r="M11" s="73"/>
      <c r="N11" s="73">
        <v>10</v>
      </c>
      <c r="O11" s="73"/>
      <c r="P11" s="73"/>
      <c r="Q11" s="73">
        <v>26.76</v>
      </c>
      <c r="R11" s="66" t="s">
        <v>275</v>
      </c>
      <c r="S11" s="74" t="s">
        <v>276</v>
      </c>
      <c r="T11" s="34"/>
    </row>
    <row r="12" spans="1:20" ht="30" customHeight="1">
      <c r="A12" s="42"/>
      <c r="B12" s="22" t="s">
        <v>37</v>
      </c>
      <c r="C12" s="22">
        <v>8</v>
      </c>
      <c r="D12" s="22">
        <v>8</v>
      </c>
      <c r="E12" s="22"/>
      <c r="F12" s="64">
        <f>SUM(F4:F11)</f>
        <v>1503</v>
      </c>
      <c r="G12" s="64">
        <f>SUM(G4:G11)</f>
        <v>4509</v>
      </c>
      <c r="H12" s="64">
        <f>SUM(H4:H11)</f>
        <v>2263</v>
      </c>
      <c r="I12" s="64"/>
      <c r="J12" s="64">
        <f aca="true" t="shared" si="0" ref="J12:Q12">SUM(J4:J11)</f>
        <v>22630</v>
      </c>
      <c r="K12" s="64">
        <f t="shared" si="0"/>
        <v>353.39</v>
      </c>
      <c r="L12" s="64">
        <f t="shared" si="0"/>
        <v>131.36</v>
      </c>
      <c r="M12" s="64">
        <f t="shared" si="0"/>
        <v>0</v>
      </c>
      <c r="N12" s="64">
        <f t="shared" si="0"/>
        <v>10</v>
      </c>
      <c r="O12" s="64">
        <f t="shared" si="0"/>
        <v>0</v>
      </c>
      <c r="P12" s="64">
        <f t="shared" si="0"/>
        <v>0</v>
      </c>
      <c r="Q12" s="64">
        <f t="shared" si="0"/>
        <v>212.03</v>
      </c>
      <c r="R12" s="68"/>
      <c r="S12" s="69"/>
      <c r="T12" s="34"/>
    </row>
    <row r="13" spans="11:17" ht="18.75">
      <c r="K13" s="28"/>
      <c r="L13" s="28"/>
      <c r="M13" s="28"/>
      <c r="N13" s="28"/>
      <c r="O13" s="28"/>
      <c r="P13" s="28"/>
      <c r="Q13" s="28"/>
    </row>
  </sheetData>
  <sheetProtection/>
  <mergeCells count="5">
    <mergeCell ref="A1:T1"/>
    <mergeCell ref="A2:F2"/>
    <mergeCell ref="R2:T2"/>
    <mergeCell ref="A4:A12"/>
    <mergeCell ref="B4:B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T9"/>
  <sheetViews>
    <sheetView zoomScaleSheetLayoutView="100" workbookViewId="0" topLeftCell="A1">
      <selection activeCell="L7" sqref="L7"/>
    </sheetView>
  </sheetViews>
  <sheetFormatPr defaultColWidth="9.00390625" defaultRowHeight="14.25"/>
  <cols>
    <col min="1" max="1" width="3.625" style="1" customWidth="1"/>
    <col min="2" max="2" width="3.625" style="2" customWidth="1"/>
    <col min="3" max="3" width="3.625" style="3" customWidth="1"/>
    <col min="4" max="4" width="17.625" style="4" customWidth="1"/>
    <col min="5" max="5" width="5.125" style="5" customWidth="1"/>
    <col min="6" max="6" width="8.625" style="5" customWidth="1"/>
    <col min="7" max="7" width="9.25390625" style="5" customWidth="1"/>
    <col min="8" max="9" width="7.625" style="5" customWidth="1"/>
    <col min="10" max="10" width="8.75390625" style="5" customWidth="1"/>
    <col min="11" max="11" width="10.625" style="5" customWidth="1"/>
    <col min="12" max="12" width="11.25390625" style="5" customWidth="1"/>
    <col min="13" max="13" width="8.125" style="5" customWidth="1"/>
    <col min="14" max="14" width="8.875" style="5" customWidth="1"/>
    <col min="15" max="15" width="10.375" style="5" customWidth="1"/>
    <col min="16" max="16" width="9.875" style="5" customWidth="1"/>
    <col min="17" max="17" width="12.125" style="5" customWidth="1"/>
    <col min="18" max="18" width="29.75390625" style="6" customWidth="1"/>
    <col min="19" max="19" width="11.125" style="7" customWidth="1"/>
    <col min="20" max="16384" width="9.00390625" style="5" customWidth="1"/>
  </cols>
  <sheetData>
    <row r="1" spans="1:20" ht="34.5" customHeight="1">
      <c r="A1" s="8" t="s">
        <v>350</v>
      </c>
      <c r="B1" s="8"/>
      <c r="C1" s="8"/>
      <c r="D1" s="8"/>
      <c r="E1" s="8"/>
      <c r="F1" s="8"/>
      <c r="G1" s="8"/>
      <c r="H1" s="8"/>
      <c r="I1" s="8"/>
      <c r="J1" s="8"/>
      <c r="K1" s="8"/>
      <c r="L1" s="8"/>
      <c r="M1" s="8"/>
      <c r="N1" s="8"/>
      <c r="O1" s="8"/>
      <c r="P1" s="8"/>
      <c r="Q1" s="8"/>
      <c r="R1" s="8"/>
      <c r="S1" s="8"/>
      <c r="T1" s="8"/>
    </row>
    <row r="2" spans="1:20" ht="18" customHeight="1">
      <c r="A2" s="9"/>
      <c r="B2" s="9"/>
      <c r="D2" s="9"/>
      <c r="E2" s="9"/>
      <c r="F2" s="9"/>
      <c r="G2" s="10"/>
      <c r="H2" s="10"/>
      <c r="I2" s="10"/>
      <c r="J2" s="10"/>
      <c r="K2" s="10"/>
      <c r="L2" s="10"/>
      <c r="M2" s="10"/>
      <c r="N2" s="10"/>
      <c r="O2" s="10"/>
      <c r="P2" s="10"/>
      <c r="Q2" s="10"/>
      <c r="R2" s="29" t="s">
        <v>2</v>
      </c>
      <c r="S2" s="29"/>
      <c r="T2" s="29"/>
    </row>
    <row r="3" spans="1:20" ht="60" customHeight="1">
      <c r="A3" s="11" t="s">
        <v>3</v>
      </c>
      <c r="B3" s="12" t="s">
        <v>4</v>
      </c>
      <c r="C3" s="13" t="s">
        <v>5</v>
      </c>
      <c r="D3" s="13" t="s">
        <v>6</v>
      </c>
      <c r="E3" s="13" t="s">
        <v>7</v>
      </c>
      <c r="F3" s="13" t="s">
        <v>8</v>
      </c>
      <c r="G3" s="13" t="s">
        <v>9</v>
      </c>
      <c r="H3" s="13" t="s">
        <v>10</v>
      </c>
      <c r="I3" s="13" t="s">
        <v>11</v>
      </c>
      <c r="J3" s="13" t="s">
        <v>12</v>
      </c>
      <c r="K3" s="13" t="s">
        <v>13</v>
      </c>
      <c r="L3" s="13" t="s">
        <v>14</v>
      </c>
      <c r="M3" s="13" t="s">
        <v>15</v>
      </c>
      <c r="N3" s="13" t="s">
        <v>16</v>
      </c>
      <c r="O3" s="26" t="s">
        <v>17</v>
      </c>
      <c r="P3" s="13" t="s">
        <v>18</v>
      </c>
      <c r="Q3" s="13" t="s">
        <v>19</v>
      </c>
      <c r="R3" s="13" t="s">
        <v>20</v>
      </c>
      <c r="S3" s="30" t="s">
        <v>21</v>
      </c>
      <c r="T3" s="31" t="s">
        <v>22</v>
      </c>
    </row>
    <row r="4" spans="1:20" ht="60">
      <c r="A4" s="42">
        <v>9</v>
      </c>
      <c r="B4" s="15" t="s">
        <v>277</v>
      </c>
      <c r="C4" s="61" t="s">
        <v>278</v>
      </c>
      <c r="D4" s="60" t="s">
        <v>279</v>
      </c>
      <c r="E4" s="12" t="s">
        <v>69</v>
      </c>
      <c r="F4" s="62">
        <v>163</v>
      </c>
      <c r="G4" s="62">
        <v>680</v>
      </c>
      <c r="H4" s="62">
        <v>408</v>
      </c>
      <c r="I4" s="62">
        <v>10</v>
      </c>
      <c r="J4" s="62">
        <v>4080</v>
      </c>
      <c r="K4" s="65">
        <f>L4+M4+N4+O4+P4+Q4</f>
        <v>50.95</v>
      </c>
      <c r="L4" s="65">
        <v>20.4</v>
      </c>
      <c r="M4" s="65"/>
      <c r="N4" s="65"/>
      <c r="O4" s="65"/>
      <c r="P4" s="65"/>
      <c r="Q4" s="65">
        <v>30.55</v>
      </c>
      <c r="R4" s="66" t="s">
        <v>280</v>
      </c>
      <c r="S4" s="67" t="s">
        <v>281</v>
      </c>
      <c r="T4" s="34"/>
    </row>
    <row r="5" spans="1:20" ht="46.5" customHeight="1">
      <c r="A5" s="42"/>
      <c r="B5" s="19"/>
      <c r="C5" s="61" t="s">
        <v>282</v>
      </c>
      <c r="D5" s="60" t="s">
        <v>283</v>
      </c>
      <c r="E5" s="12" t="s">
        <v>26</v>
      </c>
      <c r="F5" s="62">
        <v>35</v>
      </c>
      <c r="G5" s="62">
        <v>105</v>
      </c>
      <c r="H5" s="62">
        <v>104</v>
      </c>
      <c r="I5" s="62">
        <v>10</v>
      </c>
      <c r="J5" s="62">
        <v>1040</v>
      </c>
      <c r="K5" s="65">
        <v>52.23</v>
      </c>
      <c r="L5" s="65">
        <v>5.2</v>
      </c>
      <c r="M5" s="65"/>
      <c r="N5" s="65"/>
      <c r="O5" s="65"/>
      <c r="P5" s="65"/>
      <c r="Q5" s="65">
        <v>47.03</v>
      </c>
      <c r="R5" s="66" t="s">
        <v>284</v>
      </c>
      <c r="S5" s="67" t="s">
        <v>285</v>
      </c>
      <c r="T5" s="34" t="s">
        <v>286</v>
      </c>
    </row>
    <row r="6" spans="1:20" ht="45" customHeight="1">
      <c r="A6" s="42"/>
      <c r="B6" s="19"/>
      <c r="C6" s="63"/>
      <c r="D6" s="60" t="s">
        <v>287</v>
      </c>
      <c r="E6" s="12" t="s">
        <v>26</v>
      </c>
      <c r="F6" s="62">
        <v>38</v>
      </c>
      <c r="G6" s="62">
        <v>114</v>
      </c>
      <c r="H6" s="62">
        <v>60</v>
      </c>
      <c r="I6" s="62">
        <v>10</v>
      </c>
      <c r="J6" s="62">
        <v>600</v>
      </c>
      <c r="K6" s="65">
        <v>29.89</v>
      </c>
      <c r="L6" s="65">
        <v>3</v>
      </c>
      <c r="M6" s="65"/>
      <c r="N6" s="65"/>
      <c r="O6" s="65"/>
      <c r="P6" s="65">
        <v>5.68</v>
      </c>
      <c r="Q6" s="65">
        <v>21.21</v>
      </c>
      <c r="R6" s="66" t="s">
        <v>288</v>
      </c>
      <c r="S6" s="67" t="s">
        <v>285</v>
      </c>
      <c r="T6" s="34"/>
    </row>
    <row r="7" spans="1:20" ht="63" customHeight="1">
      <c r="A7" s="42"/>
      <c r="B7" s="19"/>
      <c r="C7" s="63"/>
      <c r="D7" s="60" t="s">
        <v>289</v>
      </c>
      <c r="E7" s="12" t="s">
        <v>26</v>
      </c>
      <c r="F7" s="62">
        <v>38</v>
      </c>
      <c r="G7" s="62">
        <v>114</v>
      </c>
      <c r="H7" s="62">
        <v>70</v>
      </c>
      <c r="I7" s="62">
        <v>10</v>
      </c>
      <c r="J7" s="62">
        <v>700</v>
      </c>
      <c r="K7" s="65">
        <v>35.26</v>
      </c>
      <c r="L7" s="65">
        <v>3.5</v>
      </c>
      <c r="M7" s="65"/>
      <c r="N7" s="65"/>
      <c r="O7" s="65"/>
      <c r="P7" s="65"/>
      <c r="Q7" s="65">
        <v>31.76</v>
      </c>
      <c r="R7" s="66" t="s">
        <v>290</v>
      </c>
      <c r="S7" s="67" t="s">
        <v>285</v>
      </c>
      <c r="T7" s="34"/>
    </row>
    <row r="8" spans="1:20" ht="30" customHeight="1">
      <c r="A8" s="42"/>
      <c r="B8" s="22" t="s">
        <v>37</v>
      </c>
      <c r="C8" s="22">
        <v>2</v>
      </c>
      <c r="D8" s="22">
        <v>4</v>
      </c>
      <c r="E8" s="22"/>
      <c r="F8" s="64">
        <f>SUM(F4:F7)</f>
        <v>274</v>
      </c>
      <c r="G8" s="64">
        <f>SUM(G4:G7)</f>
        <v>1013</v>
      </c>
      <c r="H8" s="64">
        <f>SUM(H4:H7)</f>
        <v>642</v>
      </c>
      <c r="I8" s="64"/>
      <c r="J8" s="64">
        <f aca="true" t="shared" si="0" ref="J8:Q8">SUM(J4:J7)</f>
        <v>6420</v>
      </c>
      <c r="K8" s="64">
        <f t="shared" si="0"/>
        <v>168.32999999999998</v>
      </c>
      <c r="L8" s="64">
        <f t="shared" si="0"/>
        <v>32.099999999999994</v>
      </c>
      <c r="M8" s="64">
        <f t="shared" si="0"/>
        <v>0</v>
      </c>
      <c r="N8" s="64">
        <f t="shared" si="0"/>
        <v>0</v>
      </c>
      <c r="O8" s="64">
        <f t="shared" si="0"/>
        <v>0</v>
      </c>
      <c r="P8" s="64">
        <f t="shared" si="0"/>
        <v>5.68</v>
      </c>
      <c r="Q8" s="64">
        <f t="shared" si="0"/>
        <v>130.54999999999998</v>
      </c>
      <c r="R8" s="68"/>
      <c r="S8" s="69"/>
      <c r="T8" s="34"/>
    </row>
    <row r="9" spans="11:17" ht="18.75">
      <c r="K9" s="28"/>
      <c r="L9" s="28"/>
      <c r="M9" s="28"/>
      <c r="N9" s="28"/>
      <c r="O9" s="28"/>
      <c r="P9" s="28"/>
      <c r="Q9" s="28"/>
    </row>
  </sheetData>
  <sheetProtection/>
  <mergeCells count="6">
    <mergeCell ref="A1:T1"/>
    <mergeCell ref="A2:F2"/>
    <mergeCell ref="R2:T2"/>
    <mergeCell ref="A4:A8"/>
    <mergeCell ref="B4:B7"/>
    <mergeCell ref="C5:C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2015-08-10T03:09:38Z</cp:lastPrinted>
  <dcterms:created xsi:type="dcterms:W3CDTF">2015-08-14T03:44:25Z</dcterms:created>
  <dcterms:modified xsi:type="dcterms:W3CDTF">2024-01-24T08:51:41Z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37BEBF02A7104158A17F6894C72660FE_12</vt:lpwstr>
  </property>
</Properties>
</file>